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kculbreth\Downloads\"/>
    </mc:Choice>
  </mc:AlternateContent>
  <xr:revisionPtr revIDLastSave="0" documentId="13_ncr:1_{44342AA3-D4AD-4206-B9F2-0DEF8AD64BA0}" xr6:coauthVersionLast="47" xr6:coauthVersionMax="47" xr10:uidLastSave="{00000000-0000-0000-0000-000000000000}"/>
  <workbookProtection workbookAlgorithmName="SHA-512" workbookHashValue="XiNHqPdyRkCx0oytyAIvI8ik7j24W2K/CKja21Ry2auyEPeWrF39UDq/1aEhnXUCQHa3Hj4NT1y8dX6vQQ9dIQ==" workbookSaltValue="2zPNGv9ZQtRHH58wVIsMQQ==" workbookSpinCount="100000" lockStructure="1"/>
  <bookViews>
    <workbookView xWindow="28692" yWindow="-108" windowWidth="29016" windowHeight="15816" xr2:uid="{C73A85A2-2C9E-4D45-BE18-4335CFFC1F5E}"/>
  </bookViews>
  <sheets>
    <sheet name="Modification Cover" sheetId="1" r:id="rId1"/>
    <sheet name="Calculation Sheet" sheetId="2" r:id="rId2"/>
    <sheet name="Wage and Rate Changes" sheetId="3" r:id="rId3"/>
    <sheet name="Employee Benefits Changes" sheetId="5" r:id="rId4"/>
    <sheet name="Staff and Vendor Changes" sheetId="7" r:id="rId5"/>
    <sheet name="Respite Camp Changes" sheetId="8" r:id="rId6"/>
    <sheet name="Service Changes" sheetId="10" r:id="rId7"/>
    <sheet name="IFDGS Changes" sheetId="11" r:id="rId8"/>
    <sheet name="Other Tax Changes" sheetId="1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2" i="5" l="1"/>
  <c r="B72" i="2" s="1"/>
  <c r="B327" i="5"/>
  <c r="B68" i="2" s="1"/>
  <c r="A72" i="2"/>
  <c r="A70" i="2"/>
  <c r="A68" i="2"/>
  <c r="B345" i="5"/>
  <c r="B347" i="5" s="1"/>
  <c r="B71" i="2" s="1"/>
  <c r="A64" i="2"/>
  <c r="B95" i="2"/>
  <c r="A95" i="2"/>
  <c r="B93" i="2"/>
  <c r="A93" i="2"/>
  <c r="B4" i="11"/>
  <c r="B3" i="11"/>
  <c r="A90" i="2"/>
  <c r="A88" i="2"/>
  <c r="B5" i="10"/>
  <c r="B4" i="10"/>
  <c r="B86" i="2"/>
  <c r="A86" i="2"/>
  <c r="B4" i="8"/>
  <c r="B3" i="8"/>
  <c r="A83" i="2"/>
  <c r="A81" i="2"/>
  <c r="A79" i="2"/>
  <c r="A77" i="2"/>
  <c r="A76" i="2"/>
  <c r="A75" i="2"/>
  <c r="B4" i="7"/>
  <c r="B3" i="7"/>
  <c r="B311" i="5"/>
  <c r="B299" i="5"/>
  <c r="A66" i="2"/>
  <c r="A65" i="2"/>
  <c r="A61" i="2"/>
  <c r="A59" i="2"/>
  <c r="B235" i="5"/>
  <c r="B237" i="5" s="1"/>
  <c r="B62" i="2" s="1"/>
  <c r="B218" i="5"/>
  <c r="B220" i="5" s="1"/>
  <c r="B60" i="2" s="1"/>
  <c r="A55" i="2"/>
  <c r="A54" i="2"/>
  <c r="B185" i="5"/>
  <c r="B55" i="2" s="1"/>
  <c r="A57" i="2"/>
  <c r="B175" i="5"/>
  <c r="B54" i="2" s="1"/>
  <c r="A50" i="2"/>
  <c r="A48" i="2"/>
  <c r="B152" i="5"/>
  <c r="B154" i="5" s="1"/>
  <c r="B51" i="2" s="1"/>
  <c r="B135" i="5"/>
  <c r="B137" i="5" s="1"/>
  <c r="B49" i="2" s="1"/>
  <c r="B83" i="5"/>
  <c r="B85" i="5" s="1"/>
  <c r="B42" i="2" s="1"/>
  <c r="A43" i="2"/>
  <c r="A41" i="2"/>
  <c r="B100" i="5"/>
  <c r="B102" i="5" s="1"/>
  <c r="B44" i="2" s="1"/>
  <c r="A37" i="2"/>
  <c r="A36" i="2"/>
  <c r="A32" i="2"/>
  <c r="A30" i="2"/>
  <c r="B287" i="5"/>
  <c r="B201" i="5"/>
  <c r="B203" i="5" s="1"/>
  <c r="B58" i="2" s="1"/>
  <c r="A53" i="2"/>
  <c r="B165" i="5"/>
  <c r="B53" i="2" s="1"/>
  <c r="A46" i="2"/>
  <c r="A39" i="2"/>
  <c r="B118" i="5"/>
  <c r="B120" i="5" s="1"/>
  <c r="B66" i="5"/>
  <c r="B68" i="5" s="1"/>
  <c r="B40" i="2" s="1"/>
  <c r="A35" i="2"/>
  <c r="B13" i="5"/>
  <c r="B14" i="5"/>
  <c r="A28" i="2"/>
  <c r="B5" i="7" l="1"/>
  <c r="B29" i="7" s="1"/>
  <c r="B76" i="2" s="1"/>
  <c r="B329" i="5"/>
  <c r="B69" i="2" s="1"/>
  <c r="B70" i="2"/>
  <c r="B364" i="5"/>
  <c r="B73" i="2" s="1"/>
  <c r="B5" i="11"/>
  <c r="B16" i="5"/>
  <c r="B6" i="11"/>
  <c r="B6" i="8"/>
  <c r="B7" i="10"/>
  <c r="B6" i="10"/>
  <c r="B5" i="8"/>
  <c r="B6" i="7"/>
  <c r="B59" i="2"/>
  <c r="B61" i="2"/>
  <c r="B47" i="2"/>
  <c r="B48" i="2"/>
  <c r="B50" i="2"/>
  <c r="B43" i="2"/>
  <c r="B41" i="2"/>
  <c r="B39" i="2"/>
  <c r="B57" i="2"/>
  <c r="B46" i="2"/>
  <c r="B15" i="5"/>
  <c r="B83" i="7" l="1"/>
  <c r="B85" i="7" s="1"/>
  <c r="B84" i="2" s="1"/>
  <c r="B39" i="7"/>
  <c r="B77" i="2" s="1"/>
  <c r="B53" i="7"/>
  <c r="B79" i="2" s="1"/>
  <c r="B19" i="7"/>
  <c r="B75" i="2" s="1"/>
  <c r="B68" i="7"/>
  <c r="B70" i="7" s="1"/>
  <c r="B82" i="2" s="1"/>
  <c r="B35" i="10"/>
  <c r="B21" i="10"/>
  <c r="B250" i="5"/>
  <c r="B64" i="2" s="1"/>
  <c r="B262" i="5"/>
  <c r="B65" i="2" s="1"/>
  <c r="B274" i="5"/>
  <c r="B66" i="2" s="1"/>
  <c r="B30" i="5"/>
  <c r="B50" i="5"/>
  <c r="B37" i="2" s="1"/>
  <c r="B40" i="5"/>
  <c r="B36" i="2" s="1"/>
  <c r="B83" i="2" l="1"/>
  <c r="B81" i="2"/>
  <c r="B55" i="7"/>
  <c r="B80" i="2" s="1"/>
  <c r="B23" i="10"/>
  <c r="B89" i="2" s="1"/>
  <c r="B88" i="2"/>
  <c r="B37" i="10"/>
  <c r="B91" i="2" s="1"/>
  <c r="B90" i="2"/>
  <c r="B35" i="2"/>
  <c r="B4" i="3" l="1"/>
  <c r="B5" i="3"/>
  <c r="B21" i="2"/>
  <c r="B19" i="2"/>
  <c r="B16" i="2"/>
  <c r="B14" i="2"/>
  <c r="B12" i="2"/>
  <c r="B10" i="2"/>
  <c r="B8" i="2"/>
  <c r="B74" i="1"/>
  <c r="B63" i="1"/>
  <c r="B23" i="1"/>
  <c r="B23" i="2" s="1"/>
  <c r="B80" i="1" l="1"/>
  <c r="B6" i="3"/>
  <c r="B23" i="3" l="1"/>
  <c r="B40" i="3"/>
  <c r="B42" i="3" s="1"/>
  <c r="B57" i="3"/>
  <c r="B59" i="3" s="1"/>
  <c r="B25" i="3" l="1"/>
  <c r="B29" i="2" s="1"/>
  <c r="B28" i="2"/>
  <c r="B30" i="2" l="1"/>
  <c r="B31" i="2" l="1"/>
  <c r="B33" i="2" l="1"/>
  <c r="A99" i="2" s="1"/>
  <c r="B32" i="2"/>
  <c r="B99" i="2" l="1"/>
</calcChain>
</file>

<file path=xl/sharedStrings.xml><?xml version="1.0" encoding="utf-8"?>
<sst xmlns="http://schemas.openxmlformats.org/spreadsheetml/2006/main" count="454" uniqueCount="162">
  <si>
    <t>Developmental Disabilities</t>
  </si>
  <si>
    <t>Administration</t>
  </si>
  <si>
    <t>Participant Name:</t>
  </si>
  <si>
    <t>Budget Modification Date:</t>
  </si>
  <si>
    <t>Annual Plan Date:</t>
  </si>
  <si>
    <t>FMCS Agency:</t>
  </si>
  <si>
    <t>Region:</t>
  </si>
  <si>
    <t>DDA Budget Allocation</t>
  </si>
  <si>
    <t>SDS Budget Total</t>
  </si>
  <si>
    <t>Total Unallocated Funds</t>
  </si>
  <si>
    <t>Participants who self-direct their services may move funding across DDA-approved budget service lines only:</t>
  </si>
  <si>
    <t>a. If they remain within their total approved annual budget amount; and</t>
  </si>
  <si>
    <t>1. Increasing and decreasing staff wages or vendor/provider rates (within reasonable and customary standards);</t>
  </si>
  <si>
    <t>2. Adding, increasing, decreasing, or deleting employee-related benefits;</t>
  </si>
  <si>
    <t>3. Adjusting funding associated with taxes;</t>
  </si>
  <si>
    <t>4. Changing the use of staff to vendor/provider for the same type of units/service (or vice versa);</t>
  </si>
  <si>
    <t>5. Increasing Respite camp funding up to the waiver program limit set at $7248.00;</t>
  </si>
  <si>
    <t>7. Adding, increasing, decreasing, or deleting Individual and Family Directed Goods and Services (IFDGS): Staff Recruitment up to $500; and</t>
  </si>
  <si>
    <r>
      <t xml:space="preserve">Note: The date of the budget modification must be listed as the date the participant completed the form. </t>
    </r>
    <r>
      <rPr>
        <u/>
        <sz val="10"/>
        <color rgb="FF000000"/>
        <rFont val="Arial"/>
        <family val="2"/>
      </rPr>
      <t>The FMCS will not process modifications dated more than 7 business days from the date of submission.</t>
    </r>
  </si>
  <si>
    <t>b. To support the actions listed below:</t>
  </si>
  <si>
    <r>
      <t xml:space="preserve">Budget Modifications are completed at the direction of the participant or their Designated Representative. Other team members can support the participant / Designated Representative in completing the document. However, the FMCS cannot process budget modifications that are completed by or sent by a Support Broker or employee/paid vendor of the participant. </t>
    </r>
    <r>
      <rPr>
        <b/>
        <sz val="10"/>
        <color theme="1"/>
        <rFont val="Calibri"/>
        <family val="2"/>
        <scheme val="minor"/>
      </rPr>
      <t>Budget modifications should be completed and sent by the team and sent by the Participant/Designated Representative and/or their CCS.</t>
    </r>
  </si>
  <si>
    <t>In Section 1, please list the dollar amounts of services being reduced or taken from unallocated funds and services being increased. The tabs provided in this files allow for teams to calculate the dollar amounts in this section.</t>
  </si>
  <si>
    <t>Service(s) Being Reduced or Taken from Unallocated Funds</t>
  </si>
  <si>
    <t>Services</t>
  </si>
  <si>
    <t>Amount</t>
  </si>
  <si>
    <t>Total Reduced/Taken from Unallocated</t>
  </si>
  <si>
    <t>Total Increased</t>
  </si>
  <si>
    <r>
      <t xml:space="preserve">*Your total cost of services reduced must equal the total cost of services increased or added. Note:  </t>
    </r>
    <r>
      <rPr>
        <b/>
        <sz val="9"/>
        <color theme="1"/>
        <rFont val="Calibri"/>
        <family val="2"/>
        <scheme val="minor"/>
      </rPr>
      <t>New services not authorized in the PCP, increases to current authorized service units (not reflected above), and Personal Supports overnight supports must be requested using the Revised or Annual PCP process.</t>
    </r>
  </si>
  <si>
    <t>Participant Approval: By signing below, certify that I approve the request being made.</t>
  </si>
  <si>
    <t>Self-directed Services Participant / Legal Guardian / Designated Representative Signature:</t>
  </si>
  <si>
    <t>Coordinator of Community Service (CCS) Attestation: By signing below, I attest that the Participant / Legal Guardian / Designated Respresentative has approved the above request.</t>
  </si>
  <si>
    <t>CCS Name:</t>
  </si>
  <si>
    <t>CCS Signature:</t>
  </si>
  <si>
    <t>DDA Determination (Required if FMCS agency denies the modification)</t>
  </si>
  <si>
    <t>FMCS Determination:</t>
  </si>
  <si>
    <t>Date:</t>
  </si>
  <si>
    <t>DDA Signature:</t>
  </si>
  <si>
    <t>Modification Date:</t>
  </si>
  <si>
    <t xml:space="preserve">What service is being adjusted? </t>
  </si>
  <si>
    <t>[Choose from the drop down menu]</t>
  </si>
  <si>
    <t>Weeks left in the Plan:</t>
  </si>
  <si>
    <t>Calculations</t>
  </si>
  <si>
    <t>Increases</t>
  </si>
  <si>
    <t>Number of hours / week for the service in PCP</t>
  </si>
  <si>
    <t>Current Employee Rate / Hour</t>
  </si>
  <si>
    <t>New Employee Rate / Hour</t>
  </si>
  <si>
    <t>Total Dollar Amount Needed to Move to Wages</t>
  </si>
  <si>
    <t xml:space="preserve">Tax Rate for the Service </t>
  </si>
  <si>
    <t>[Provided by the FMCS]</t>
  </si>
  <si>
    <t>Total Dollar Amount Needed to Move to Taxes</t>
  </si>
  <si>
    <t>Taxes</t>
  </si>
  <si>
    <t>Participants self-directing services can offer staff benefits for employees they hire. Staff benefits examples include health insurance, training, paid time off, and travel reimbursement.</t>
  </si>
  <si>
    <t>Benefits can be offered when first hiring a person.  Benefits can also be offered after the staff shows they can do a good job and/or have worked for a period of time. Participants seeking to offer benefits should write policies for each benefit they offer. Benefits should be fair and equitable for all employees</t>
  </si>
  <si>
    <t xml:space="preserve">It is important to note that participants are not required to offer benefits unless required by local, State, or federal requirements.Participants should continue to provide benefits to their employees that are required by local, State or federal laws. </t>
  </si>
  <si>
    <t xml:space="preserve">For example, Montgomery County requires mandatory sick and safe leave. </t>
  </si>
  <si>
    <t>*Note: Benefits cannot be offered to independent contractors, vendors, or providers.</t>
  </si>
  <si>
    <t>Changing Health Benefits</t>
  </si>
  <si>
    <t>Amount of Health Benefit per employee</t>
  </si>
  <si>
    <t>Total Dollar Amount Needed to Move to Health Benefits</t>
  </si>
  <si>
    <t>Months left in the Plan:</t>
  </si>
  <si>
    <t>Changing Paid Time Off (PTO) - including Holidays, Vacation, Bereavement, etc.</t>
  </si>
  <si>
    <t>Rate of pay for employees</t>
  </si>
  <si>
    <t>Tax Rate for the Service</t>
  </si>
  <si>
    <t>Total Dollar Amount Needed to Move to PTO Wages</t>
  </si>
  <si>
    <t>Total Dollar Amount Needed to Move to Service Taxes</t>
  </si>
  <si>
    <t>Number of total hours of PTO being adjusted / employee</t>
  </si>
  <si>
    <t>Changing Sick and Safe Leave</t>
  </si>
  <si>
    <t>Total Dollar Amount Needed to Move to Sick and Safe Wages</t>
  </si>
  <si>
    <t>Number of total hours of Sick and Safe being adjusted / employee</t>
  </si>
  <si>
    <t xml:space="preserve">Wage Changes </t>
  </si>
  <si>
    <t>Health Benefit Changes</t>
  </si>
  <si>
    <t>Paid Time Off (PTO) Changes</t>
  </si>
  <si>
    <t>Increases are green</t>
  </si>
  <si>
    <t>Decreases are red</t>
  </si>
  <si>
    <t>Changing Training Reimbursements</t>
  </si>
  <si>
    <t>Cost of Training per employee</t>
  </si>
  <si>
    <t>Total Dollar Amount Needed to Move to Training Reimbursements</t>
  </si>
  <si>
    <t>Changing Training Hours</t>
  </si>
  <si>
    <t>Number of hours of training needed per employee</t>
  </si>
  <si>
    <t>Total Dollar Amount Needed to Move to Training Hours</t>
  </si>
  <si>
    <t>Changing Mileage Rate</t>
  </si>
  <si>
    <t>Miles per week listed in the PCP</t>
  </si>
  <si>
    <t>Current Mileage Rate</t>
  </si>
  <si>
    <t>New Mileage Rate</t>
  </si>
  <si>
    <t>Total Dollar Amount Needed to Move for Mileage Rate</t>
  </si>
  <si>
    <t>Changing Mileage Amount</t>
  </si>
  <si>
    <t>Mileage Needed per week</t>
  </si>
  <si>
    <t>Mileage Rate</t>
  </si>
  <si>
    <t xml:space="preserve">Total Dollar Amount Needed to Move for Mileage </t>
  </si>
  <si>
    <t>Include any notes as needed:</t>
  </si>
  <si>
    <t>Service #1</t>
  </si>
  <si>
    <t>Service #2</t>
  </si>
  <si>
    <t>Service #3</t>
  </si>
  <si>
    <t>Sick and Safe Changes</t>
  </si>
  <si>
    <t>Months left in the plan:</t>
  </si>
  <si>
    <t>Changing a Service from using staff to using a vendor</t>
  </si>
  <si>
    <t>Vendor Rate</t>
  </si>
  <si>
    <t>Number of service hours need per week from vendor</t>
  </si>
  <si>
    <t>Total Dollar Amount Needed to Move to Vendor</t>
  </si>
  <si>
    <t>Changing from Staff to Vendor/Provider</t>
  </si>
  <si>
    <t>Changing from Vendor/Provider to Staff</t>
  </si>
  <si>
    <t>Changing a Service from using a vendor/provider to using staff</t>
  </si>
  <si>
    <t>Tax Rate</t>
  </si>
  <si>
    <t>[provided by the FMCS]</t>
  </si>
  <si>
    <t>Total Dollar Amount to Move to Service Taxes</t>
  </si>
  <si>
    <t>Employee Wage</t>
  </si>
  <si>
    <t>Amount at adjust to/from camp</t>
  </si>
  <si>
    <t>[decreases should include a (-) negative sign]</t>
  </si>
  <si>
    <t>Changing Respite Camp</t>
  </si>
  <si>
    <t>Decreased Services</t>
  </si>
  <si>
    <t>What service is being decreased?</t>
  </si>
  <si>
    <t>Rate of the Service being decreased</t>
  </si>
  <si>
    <t>Number of hours being decreased</t>
  </si>
  <si>
    <t>Tax Rate of the Service (as applicable)</t>
  </si>
  <si>
    <t>Total Dollar Amount Needed to Decrease the Service</t>
  </si>
  <si>
    <t>Total Dollar Amount Needed to Decrease the Service Taxes</t>
  </si>
  <si>
    <t>Increased Services</t>
  </si>
  <si>
    <t>What service is being increased?</t>
  </si>
  <si>
    <t>Number of hours being increased</t>
  </si>
  <si>
    <t>Changing Service Hours between Employment, Community Development, Personal Supports, and Day Habilitation</t>
  </si>
  <si>
    <t>Changing Individual and Family Directed Goods and Services (IFDGS)</t>
  </si>
  <si>
    <t>Amount at adjust to/from IFDGS</t>
  </si>
  <si>
    <t>For Staff Recruitment (up to $500) - note the details of the change</t>
  </si>
  <si>
    <t>For other allowable goods and services per DDA's waivers, policies, and guidance - note the details of the change</t>
  </si>
  <si>
    <t>Worksheet Ledger</t>
  </si>
  <si>
    <t>Decreases</t>
  </si>
  <si>
    <t>Are you changing Respite Camp? If yes, choose "Respite Camp" from the drop down</t>
  </si>
  <si>
    <t>Are you adjusting IFDGS? If so, choose the type of IFDGS from the drop down menu</t>
  </si>
  <si>
    <t>Other Tax Changes</t>
  </si>
  <si>
    <t>A particpant may move funds to and from tax lines to add additonal benefits. When decreasing tax lines, there should always be enough funds remaining to cover the taxes required for the rest of the year.</t>
  </si>
  <si>
    <t>What service tax line is being changed?</t>
  </si>
  <si>
    <t>Is the tax line being increased or decreased?</t>
  </si>
  <si>
    <t>Explain why the tax line is being changed?</t>
  </si>
  <si>
    <t>Has the team made sure enough taxes remain for the rest of the year?</t>
  </si>
  <si>
    <t>Dollar Amount of Taxes being increased/decreased</t>
  </si>
  <si>
    <t>Changing Holiday Pay Differential</t>
  </si>
  <si>
    <t>Changing Holiday Differential (for hours worked)</t>
  </si>
  <si>
    <t>Total Dollar Amount Needed to Move for Holiday Differential</t>
  </si>
  <si>
    <t>Total Number of Holiday Hours left in the Plan Year</t>
  </si>
  <si>
    <t>Total Dollar Amount Needed to Move for Holiday Differential Taxes</t>
  </si>
  <si>
    <t>Service(s) Being Increased</t>
  </si>
  <si>
    <t>Self-Direction Budget Modification</t>
  </si>
  <si>
    <t>8. Adding, increasing, decreasing, or deleting IFDGS.</t>
  </si>
  <si>
    <t>6. Moving funding associated with Ongoing Job Supports, Community Development Services, Support Broker, Personal Supports and Day Habilitation (up to the approved number of hours per week);</t>
  </si>
  <si>
    <t>Number of Employee affected</t>
  </si>
  <si>
    <t>Number of Employees affected</t>
  </si>
  <si>
    <t>Number of employees affected</t>
  </si>
  <si>
    <t>Current Holiday Rate</t>
  </si>
  <si>
    <t>New Holiday Rate</t>
  </si>
  <si>
    <t>Updated November 15, 2023</t>
  </si>
  <si>
    <t>Please include a few sentences on why the modification is being completed.</t>
  </si>
  <si>
    <t xml:space="preserve">Calculations </t>
  </si>
  <si>
    <t>Increasing or Decreasing Staff Wages within Reasonable and Customary Standards - Optional Tool</t>
  </si>
  <si>
    <t>Addition, increase, decrease, or deletion of employee-related expenses associated with health benefits, paid time off, sick and safe leave, training, and transportation - Optional Tool</t>
  </si>
  <si>
    <t>Section 2 - Required</t>
  </si>
  <si>
    <r>
      <t xml:space="preserve">Section 1 - </t>
    </r>
    <r>
      <rPr>
        <b/>
        <sz val="12"/>
        <color rgb="FFC00000"/>
        <rFont val="Calibri"/>
        <family val="2"/>
        <scheme val="minor"/>
      </rPr>
      <t>Required</t>
    </r>
  </si>
  <si>
    <r>
      <t xml:space="preserve">Section 3 - </t>
    </r>
    <r>
      <rPr>
        <b/>
        <sz val="12"/>
        <color rgb="FFC00000"/>
        <rFont val="Calibri"/>
        <family val="2"/>
        <scheme val="minor"/>
      </rPr>
      <t>Required</t>
    </r>
  </si>
  <si>
    <t>Changing a service from using staff to using a vendor/provider (or vice versa) - Optional Tool</t>
  </si>
  <si>
    <t>Adjusting Respite Camp - Optional Tool</t>
  </si>
  <si>
    <t>Moving Funding Associated with Employment Services, Community Development Services, Personal Supports, Support Broker, and Day Habilitation  to increase/add to another service - Optional Tool</t>
  </si>
  <si>
    <t>Changing Individual and Family Directed Goods and Services (IFDGS) - Optional Tool</t>
  </si>
  <si>
    <t>Increasing or decreasing tax lines - Optional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</si>
</sst>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_(&quot;$&quot;* #,##0.00_);_(&quot;$&quot;* \(#,##0.00\);_(&quot;$&quot;* &quot;-&quot;???_);_(@_)"/>
    <numFmt numFmtId="166" formatCode="_(&quot;$&quot;* #,##0.000_);_(&quot;$&quot;* \(#,##0.000\);_(&quot;$&quot;*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8"/>
      <color rgb="FF000000"/>
      <name val="Arial"/>
      <family val="2"/>
    </font>
    <font>
      <sz val="10"/>
      <color rgb="FF000000"/>
      <name val="Arial"/>
      <family val="2"/>
    </font>
    <font>
      <b/>
      <sz val="12"/>
      <color theme="1"/>
      <name val="Calibri"/>
      <family val="2"/>
      <scheme val="minor"/>
    </font>
    <font>
      <b/>
      <sz val="14"/>
      <color theme="1"/>
      <name val="Calibri"/>
      <family val="2"/>
      <scheme val="minor"/>
    </font>
    <font>
      <u/>
      <sz val="10"/>
      <color rgb="FF000000"/>
      <name val="Arial"/>
      <family val="2"/>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u/>
      <sz val="11"/>
      <color theme="10"/>
      <name val="Calibri"/>
      <family val="2"/>
      <scheme val="minor"/>
    </font>
    <font>
      <b/>
      <sz val="10"/>
      <color rgb="FF000000"/>
      <name val="Arial"/>
      <family val="2"/>
    </font>
    <font>
      <b/>
      <sz val="9"/>
      <color rgb="FF000000"/>
      <name val="Arial"/>
      <family val="2"/>
    </font>
    <font>
      <u/>
      <sz val="10"/>
      <color theme="10"/>
      <name val="Calibri"/>
      <family val="2"/>
      <scheme val="minor"/>
    </font>
    <font>
      <sz val="12"/>
      <color theme="1"/>
      <name val="Calibri"/>
      <family val="2"/>
      <scheme val="minor"/>
    </font>
    <font>
      <b/>
      <sz val="11"/>
      <color rgb="FFC00000"/>
      <name val="Calibri"/>
      <family val="2"/>
      <scheme val="minor"/>
    </font>
    <font>
      <b/>
      <sz val="12"/>
      <color rgb="FFC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25">
    <xf numFmtId="0" fontId="0" fillId="0" borderId="0" xfId="0"/>
    <xf numFmtId="0" fontId="3" fillId="0" borderId="0" xfId="0" applyFont="1"/>
    <xf numFmtId="0" fontId="4" fillId="0" borderId="0" xfId="0" applyFont="1"/>
    <xf numFmtId="0" fontId="2" fillId="0" borderId="0" xfId="0" applyFont="1" applyAlignment="1">
      <alignment horizontal="right"/>
    </xf>
    <xf numFmtId="0" fontId="0" fillId="2" borderId="1" xfId="0" applyFill="1" applyBorder="1"/>
    <xf numFmtId="44" fontId="0" fillId="4" borderId="1" xfId="1" applyFont="1" applyFill="1" applyBorder="1"/>
    <xf numFmtId="0" fontId="0" fillId="2" borderId="1" xfId="0" applyFill="1" applyBorder="1" applyProtection="1">
      <protection locked="0"/>
    </xf>
    <xf numFmtId="44" fontId="0" fillId="2" borderId="0" xfId="1" applyFont="1" applyFill="1" applyBorder="1" applyProtection="1">
      <protection locked="0"/>
    </xf>
    <xf numFmtId="0" fontId="5" fillId="3" borderId="3" xfId="0" applyFont="1" applyFill="1" applyBorder="1" applyAlignment="1">
      <alignment horizontal="center"/>
    </xf>
    <xf numFmtId="14" fontId="0" fillId="2" borderId="1" xfId="0" applyNumberFormat="1" applyFill="1" applyBorder="1" applyProtection="1">
      <protection locked="0"/>
    </xf>
    <xf numFmtId="0" fontId="4" fillId="0" borderId="0" xfId="0" applyFont="1" applyAlignment="1">
      <alignment vertical="top" wrapText="1"/>
    </xf>
    <xf numFmtId="0" fontId="9" fillId="0" borderId="0" xfId="0" applyFont="1"/>
    <xf numFmtId="0" fontId="0" fillId="4" borderId="1" xfId="0" applyFill="1" applyBorder="1" applyAlignment="1">
      <alignment horizontal="center"/>
    </xf>
    <xf numFmtId="0" fontId="0" fillId="2" borderId="1" xfId="0" applyFill="1" applyBorder="1" applyAlignment="1" applyProtection="1">
      <alignment horizontal="center"/>
      <protection locked="0"/>
    </xf>
    <xf numFmtId="14" fontId="0" fillId="4" borderId="1" xfId="0" applyNumberFormat="1" applyFill="1" applyBorder="1"/>
    <xf numFmtId="44" fontId="0" fillId="4" borderId="0" xfId="1" applyFont="1" applyFill="1" applyBorder="1" applyProtection="1"/>
    <xf numFmtId="2" fontId="0" fillId="2" borderId="1" xfId="0" applyNumberFormat="1" applyFill="1" applyBorder="1" applyProtection="1">
      <protection locked="0"/>
    </xf>
    <xf numFmtId="44" fontId="0" fillId="2" borderId="1" xfId="1" applyFont="1" applyFill="1" applyBorder="1" applyProtection="1">
      <protection locked="0"/>
    </xf>
    <xf numFmtId="9" fontId="0" fillId="2" borderId="1" xfId="2" applyFont="1" applyFill="1" applyBorder="1" applyProtection="1">
      <protection locked="0"/>
    </xf>
    <xf numFmtId="44" fontId="0" fillId="0" borderId="0" xfId="1" applyFont="1"/>
    <xf numFmtId="0" fontId="0" fillId="0" borderId="2" xfId="0" applyBorder="1"/>
    <xf numFmtId="44" fontId="0" fillId="0" borderId="2" xfId="0" applyNumberFormat="1" applyBorder="1"/>
    <xf numFmtId="44" fontId="0" fillId="0" borderId="2" xfId="1" applyFont="1" applyBorder="1"/>
    <xf numFmtId="0" fontId="0" fillId="2" borderId="1" xfId="1" applyNumberFormat="1" applyFont="1" applyFill="1" applyBorder="1" applyProtection="1">
      <protection locked="0"/>
    </xf>
    <xf numFmtId="0" fontId="2" fillId="8" borderId="2" xfId="0" applyFont="1" applyFill="1" applyBorder="1"/>
    <xf numFmtId="0" fontId="2" fillId="8" borderId="8" xfId="0" applyFont="1" applyFill="1" applyBorder="1"/>
    <xf numFmtId="0" fontId="2" fillId="8" borderId="9" xfId="0" applyFont="1" applyFill="1" applyBorder="1"/>
    <xf numFmtId="0" fontId="10" fillId="8" borderId="2" xfId="0" applyFont="1" applyFill="1" applyBorder="1"/>
    <xf numFmtId="0" fontId="0" fillId="0" borderId="11" xfId="0" applyBorder="1"/>
    <xf numFmtId="44" fontId="0" fillId="0" borderId="11" xfId="0" applyNumberFormat="1" applyBorder="1"/>
    <xf numFmtId="0" fontId="0" fillId="0" borderId="12" xfId="0" applyBorder="1"/>
    <xf numFmtId="44" fontId="0" fillId="0" borderId="12" xfId="0" applyNumberFormat="1" applyBorder="1"/>
    <xf numFmtId="44" fontId="0" fillId="0" borderId="11" xfId="1" applyFont="1" applyBorder="1"/>
    <xf numFmtId="44" fontId="0" fillId="0" borderId="12" xfId="1" applyFont="1" applyBorder="1"/>
    <xf numFmtId="0" fontId="2" fillId="7" borderId="8" xfId="0" applyFont="1" applyFill="1" applyBorder="1"/>
    <xf numFmtId="0" fontId="2" fillId="7" borderId="9" xfId="0" applyFont="1" applyFill="1" applyBorder="1"/>
    <xf numFmtId="0" fontId="0" fillId="0" borderId="0" xfId="0" applyAlignment="1">
      <alignment horizontal="left" wrapText="1"/>
    </xf>
    <xf numFmtId="44" fontId="0" fillId="0" borderId="0" xfId="0" applyNumberFormat="1"/>
    <xf numFmtId="0" fontId="0" fillId="0" borderId="0" xfId="0" applyAlignment="1">
      <alignment horizontal="right"/>
    </xf>
    <xf numFmtId="14" fontId="0" fillId="0" borderId="0" xfId="0" applyNumberFormat="1"/>
    <xf numFmtId="164" fontId="0" fillId="0" borderId="0" xfId="0" applyNumberFormat="1"/>
    <xf numFmtId="44" fontId="0" fillId="4" borderId="1" xfId="0" applyNumberFormat="1" applyFill="1" applyBorder="1"/>
    <xf numFmtId="0" fontId="2" fillId="0" borderId="0" xfId="0" applyFont="1" applyAlignment="1">
      <alignment horizontal="left" wrapText="1"/>
    </xf>
    <xf numFmtId="0" fontId="12" fillId="0" borderId="0" xfId="3" applyAlignment="1" applyProtection="1"/>
    <xf numFmtId="1" fontId="0" fillId="0" borderId="0" xfId="0" applyNumberFormat="1"/>
    <xf numFmtId="0" fontId="8" fillId="0" borderId="0" xfId="0" applyFont="1"/>
    <xf numFmtId="165" fontId="0" fillId="4" borderId="1" xfId="0" applyNumberFormat="1" applyFill="1" applyBorder="1"/>
    <xf numFmtId="165" fontId="0" fillId="4" borderId="0" xfId="0" applyNumberFormat="1" applyFill="1"/>
    <xf numFmtId="0" fontId="8" fillId="0" borderId="0" xfId="0" applyFont="1" applyAlignment="1">
      <alignment wrapText="1"/>
    </xf>
    <xf numFmtId="0" fontId="0" fillId="0" borderId="0" xfId="0" applyAlignment="1">
      <alignment wrapText="1"/>
    </xf>
    <xf numFmtId="0" fontId="13" fillId="0" borderId="0" xfId="0" applyFont="1"/>
    <xf numFmtId="166" fontId="0" fillId="2" borderId="1" xfId="1" applyNumberFormat="1" applyFont="1" applyFill="1" applyBorder="1" applyProtection="1">
      <protection locked="0"/>
    </xf>
    <xf numFmtId="2" fontId="0" fillId="2" borderId="1" xfId="1" applyNumberFormat="1" applyFont="1" applyFill="1" applyBorder="1" applyProtection="1">
      <protection locked="0"/>
    </xf>
    <xf numFmtId="44" fontId="0" fillId="4" borderId="1" xfId="1" applyFont="1" applyFill="1" applyBorder="1" applyProtection="1"/>
    <xf numFmtId="0" fontId="2" fillId="0" borderId="0" xfId="0" applyFont="1" applyAlignment="1">
      <alignment horizontal="center" wrapText="1"/>
    </xf>
    <xf numFmtId="0" fontId="0" fillId="0" borderId="0" xfId="0" applyAlignment="1">
      <alignment horizontal="left"/>
    </xf>
    <xf numFmtId="0" fontId="14" fillId="0" borderId="0" xfId="0" applyFont="1"/>
    <xf numFmtId="0" fontId="9" fillId="0" borderId="0" xfId="0" applyFont="1" applyAlignment="1">
      <alignment vertical="center" wrapText="1"/>
    </xf>
    <xf numFmtId="0" fontId="0" fillId="6" borderId="2" xfId="0" applyFill="1" applyBorder="1" applyAlignment="1">
      <alignment horizontal="center"/>
    </xf>
    <xf numFmtId="0" fontId="2" fillId="0" borderId="0" xfId="0" applyFont="1"/>
    <xf numFmtId="44" fontId="0" fillId="4" borderId="2" xfId="1" applyFont="1" applyFill="1" applyBorder="1" applyProtection="1"/>
    <xf numFmtId="0" fontId="9" fillId="0" borderId="0" xfId="0" applyFont="1" applyAlignment="1">
      <alignment wrapText="1"/>
    </xf>
    <xf numFmtId="0" fontId="0" fillId="0" borderId="3" xfId="0" applyBorder="1"/>
    <xf numFmtId="0" fontId="0" fillId="2" borderId="2" xfId="0" applyFill="1" applyBorder="1" applyProtection="1">
      <protection locked="0"/>
    </xf>
    <xf numFmtId="44" fontId="0" fillId="2" borderId="2" xfId="1" applyFont="1" applyFill="1" applyBorder="1" applyProtection="1">
      <protection locked="0"/>
    </xf>
    <xf numFmtId="0" fontId="0" fillId="2" borderId="0" xfId="0" applyFill="1" applyProtection="1">
      <protection locked="0"/>
    </xf>
    <xf numFmtId="0" fontId="0" fillId="0" borderId="14" xfId="0" applyBorder="1"/>
    <xf numFmtId="14" fontId="0" fillId="2" borderId="1" xfId="0" applyNumberFormat="1" applyFill="1" applyBorder="1" applyAlignment="1" applyProtection="1">
      <alignment horizontal="center"/>
      <protection locked="0"/>
    </xf>
    <xf numFmtId="0" fontId="15" fillId="0" borderId="0" xfId="3" applyFont="1" applyAlignment="1" applyProtection="1">
      <alignment horizontal="left"/>
    </xf>
    <xf numFmtId="0" fontId="8" fillId="0" borderId="0" xfId="0" applyFont="1" applyAlignment="1">
      <alignment horizontal="left" vertical="center" wrapText="1"/>
    </xf>
    <xf numFmtId="0" fontId="15" fillId="0" borderId="0" xfId="3" applyFont="1" applyAlignment="1" applyProtection="1">
      <alignment horizontal="left" vertical="center"/>
    </xf>
    <xf numFmtId="0" fontId="6" fillId="0" borderId="0" xfId="0" applyFont="1" applyAlignment="1">
      <alignment horizontal="center"/>
    </xf>
    <xf numFmtId="0" fontId="9" fillId="0" borderId="0" xfId="0" applyFont="1" applyAlignment="1">
      <alignment horizontal="left"/>
    </xf>
    <xf numFmtId="0" fontId="15" fillId="0" borderId="0" xfId="3" applyFont="1" applyAlignment="1" applyProtection="1">
      <alignment horizontal="left" vertical="center" wrapText="1"/>
    </xf>
    <xf numFmtId="0" fontId="16" fillId="0" borderId="0" xfId="0" applyFont="1" applyAlignment="1">
      <alignment horizontal="center"/>
    </xf>
    <xf numFmtId="0" fontId="4" fillId="0" borderId="0" xfId="0" applyFont="1" applyAlignment="1">
      <alignment horizontal="left" vertic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0" borderId="0" xfId="0" applyAlignment="1">
      <alignment horizontal="left" wrapText="1"/>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0" borderId="0" xfId="0" applyFont="1" applyAlignment="1">
      <alignment horizontal="left" wrapText="1"/>
    </xf>
    <xf numFmtId="0" fontId="0" fillId="0" borderId="0" xfId="0" applyAlignment="1">
      <alignment horizontal="right" wrapText="1"/>
    </xf>
    <xf numFmtId="0" fontId="0" fillId="2" borderId="0" xfId="0" applyFill="1" applyAlignment="1" applyProtection="1">
      <alignment horizontal="center"/>
      <protection locked="0"/>
    </xf>
    <xf numFmtId="0" fontId="0" fillId="2" borderId="1" xfId="0" applyFill="1" applyBorder="1" applyAlignment="1" applyProtection="1">
      <alignment horizontal="center"/>
      <protection locked="0"/>
    </xf>
    <xf numFmtId="0" fontId="9" fillId="0" borderId="0" xfId="0" applyFont="1" applyAlignment="1">
      <alignment horizontal="left" vertical="top" wrapText="1"/>
    </xf>
    <xf numFmtId="0" fontId="2" fillId="0" borderId="0" xfId="0" applyFont="1" applyAlignment="1">
      <alignment horizontal="left"/>
    </xf>
    <xf numFmtId="0" fontId="9" fillId="0" borderId="0" xfId="0" applyFont="1" applyAlignment="1">
      <alignment horizontal="right" wrapText="1"/>
    </xf>
    <xf numFmtId="0" fontId="18" fillId="3" borderId="4" xfId="0" applyFont="1" applyFill="1" applyBorder="1" applyAlignment="1">
      <alignment horizontal="center"/>
    </xf>
    <xf numFmtId="0" fontId="2" fillId="3" borderId="0" xfId="0" applyFont="1" applyFill="1" applyAlignment="1">
      <alignment horizontal="center"/>
    </xf>
    <xf numFmtId="0" fontId="2" fillId="8" borderId="8" xfId="0" applyFont="1" applyFill="1" applyBorder="1" applyAlignment="1">
      <alignment horizontal="left"/>
    </xf>
    <xf numFmtId="0" fontId="2" fillId="8" borderId="9" xfId="0" applyFont="1" applyFill="1" applyBorder="1" applyAlignment="1">
      <alignment horizontal="left"/>
    </xf>
    <xf numFmtId="0" fontId="0" fillId="8" borderId="0" xfId="0" applyFill="1" applyAlignment="1">
      <alignment horizontal="center"/>
    </xf>
    <xf numFmtId="0" fontId="0" fillId="2" borderId="2" xfId="0" applyFill="1" applyBorder="1" applyAlignment="1" applyProtection="1">
      <alignment horizontal="center" wrapText="1"/>
      <protection locked="0"/>
    </xf>
    <xf numFmtId="0" fontId="17" fillId="0" borderId="2" xfId="0" applyFont="1" applyBorder="1" applyAlignment="1">
      <alignment horizontal="center" vertical="center"/>
    </xf>
    <xf numFmtId="0" fontId="2" fillId="0" borderId="2" xfId="0" applyFont="1" applyBorder="1" applyAlignment="1">
      <alignment horizontal="center" vertical="center"/>
    </xf>
    <xf numFmtId="0" fontId="0" fillId="2" borderId="14" xfId="0" applyFill="1" applyBorder="1" applyAlignment="1" applyProtection="1">
      <alignment horizontal="center" wrapText="1"/>
      <protection locked="0"/>
    </xf>
    <xf numFmtId="0" fontId="0" fillId="2" borderId="15" xfId="0" applyFill="1" applyBorder="1" applyAlignment="1" applyProtection="1">
      <alignment horizontal="center" wrapText="1"/>
      <protection locked="0"/>
    </xf>
    <xf numFmtId="0" fontId="0" fillId="2" borderId="13" xfId="0" applyFill="1" applyBorder="1" applyAlignment="1" applyProtection="1">
      <alignment horizontal="center" wrapText="1"/>
      <protection locked="0"/>
    </xf>
    <xf numFmtId="0" fontId="0" fillId="2" borderId="16" xfId="0" applyFill="1" applyBorder="1" applyAlignment="1" applyProtection="1">
      <alignment horizontal="center" wrapText="1"/>
      <protection locked="0"/>
    </xf>
    <xf numFmtId="0" fontId="0" fillId="2" borderId="17" xfId="0" applyFill="1" applyBorder="1" applyAlignment="1" applyProtection="1">
      <alignment horizontal="center" wrapText="1"/>
      <protection locked="0"/>
    </xf>
    <xf numFmtId="0" fontId="0" fillId="2" borderId="18" xfId="0" applyFill="1" applyBorder="1" applyAlignment="1" applyProtection="1">
      <alignment horizontal="center" wrapText="1"/>
      <protection locked="0"/>
    </xf>
    <xf numFmtId="0" fontId="17" fillId="0" borderId="4" xfId="0" applyFont="1" applyBorder="1" applyAlignment="1">
      <alignment horizontal="left" wrapText="1"/>
    </xf>
    <xf numFmtId="0" fontId="2" fillId="0" borderId="5" xfId="0" applyFont="1" applyBorder="1" applyAlignment="1">
      <alignment horizontal="left" wrapText="1"/>
    </xf>
    <xf numFmtId="0" fontId="4" fillId="0" borderId="0" xfId="0" applyFont="1" applyAlignment="1">
      <alignment horizontal="left"/>
    </xf>
    <xf numFmtId="0" fontId="12" fillId="0" borderId="0" xfId="3" applyAlignment="1" applyProtection="1">
      <alignment horizontal="left"/>
    </xf>
    <xf numFmtId="0" fontId="17" fillId="0" borderId="4" xfId="0" applyFont="1" applyBorder="1" applyAlignment="1">
      <alignment horizontal="center"/>
    </xf>
    <xf numFmtId="0" fontId="2" fillId="0" borderId="5" xfId="0" applyFont="1" applyBorder="1" applyAlignment="1">
      <alignment horizontal="center"/>
    </xf>
    <xf numFmtId="0" fontId="17" fillId="0" borderId="10" xfId="0" applyFont="1" applyBorder="1" applyAlignment="1">
      <alignment horizontal="center" wrapText="1"/>
    </xf>
    <xf numFmtId="0" fontId="2" fillId="0" borderId="10" xfId="0" applyFont="1" applyBorder="1" applyAlignment="1">
      <alignment horizontal="center" wrapText="1"/>
    </xf>
    <xf numFmtId="0" fontId="2" fillId="0" borderId="0" xfId="0" applyFont="1" applyAlignment="1">
      <alignment horizontal="center" wrapText="1"/>
    </xf>
    <xf numFmtId="0" fontId="0" fillId="3" borderId="0" xfId="0" applyFill="1" applyAlignment="1">
      <alignment horizontal="center"/>
    </xf>
    <xf numFmtId="0" fontId="17" fillId="0" borderId="2" xfId="0" applyFont="1" applyBorder="1" applyAlignment="1">
      <alignment horizontal="center"/>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4"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cellXfs>
  <cellStyles count="4">
    <cellStyle name="Currency" xfId="1" builtinId="4"/>
    <cellStyle name="Hyperlink" xfId="3" builtinId="8"/>
    <cellStyle name="Normal" xfId="0" builtinId="0"/>
    <cellStyle name="Percent" xfId="2" builtinId="5"/>
  </cellStyles>
  <dxfs count="8">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9B9B9"/>
        </patternFill>
      </fill>
    </dxf>
    <dxf>
      <fill>
        <patternFill>
          <bgColor theme="9" tint="0.79998168889431442"/>
        </patternFill>
      </fill>
    </dxf>
    <dxf>
      <fill>
        <patternFill>
          <bgColor rgb="FFFFBDBF"/>
        </patternFill>
      </fill>
    </dxf>
    <dxf>
      <fill>
        <patternFill>
          <bgColor theme="9"/>
        </patternFill>
      </fill>
    </dxf>
    <dxf>
      <fill>
        <patternFill>
          <bgColor rgb="FFFF0000"/>
        </patternFill>
      </fill>
    </dxf>
  </dxfs>
  <tableStyles count="0" defaultTableStyle="TableStyleMedium2" defaultPivotStyle="PivotStyleLight16"/>
  <colors>
    <mruColors>
      <color rgb="FFFFBDBF"/>
      <color rgb="FFFFC1C2"/>
      <color rgb="FFF9B9B9"/>
      <color rgb="FFFF9393"/>
      <color rgb="FFFFB7B7"/>
      <color rgb="FFC7B2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133350</xdr:rowOff>
    </xdr:from>
    <xdr:to>
      <xdr:col>0</xdr:col>
      <xdr:colOff>1944092</xdr:colOff>
      <xdr:row>2</xdr:row>
      <xdr:rowOff>190500</xdr:rowOff>
    </xdr:to>
    <xdr:pic>
      <xdr:nvPicPr>
        <xdr:cNvPr id="2" name="Picture 1">
          <a:extLst>
            <a:ext uri="{FF2B5EF4-FFF2-40B4-BE49-F238E27FC236}">
              <a16:creationId xmlns:a16="http://schemas.microsoft.com/office/drawing/2014/main" id="{2936B64C-0F66-44E8-80AD-0BAD044B49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33350"/>
          <a:ext cx="1858367" cy="54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119062</xdr:colOff>
      <xdr:row>17</xdr:row>
      <xdr:rowOff>166687</xdr:rowOff>
    </xdr:from>
    <xdr:to>
      <xdr:col>0</xdr:col>
      <xdr:colOff>2375298</xdr:colOff>
      <xdr:row>19</xdr:row>
      <xdr:rowOff>77390</xdr:rowOff>
    </xdr:to>
    <xdr:sp macro="" textlink="">
      <xdr:nvSpPr>
        <xdr:cNvPr id="3" name="Arrow: Right 2">
          <a:extLst>
            <a:ext uri="{FF2B5EF4-FFF2-40B4-BE49-F238E27FC236}">
              <a16:creationId xmlns:a16="http://schemas.microsoft.com/office/drawing/2014/main" id="{4A2E868D-3B1C-BA15-6007-6CD55AD12BCD}"/>
            </a:ext>
          </a:extLst>
        </xdr:cNvPr>
        <xdr:cNvSpPr/>
      </xdr:nvSpPr>
      <xdr:spPr>
        <a:xfrm>
          <a:off x="119062" y="3143250"/>
          <a:ext cx="2256236" cy="321468"/>
        </a:xfrm>
        <a:prstGeom prst="rightArrow">
          <a:avLst/>
        </a:prstGeom>
        <a:solidFill>
          <a:srgbClr val="C7B2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solidFill>
            </a:rPr>
            <a:t>Enter Total Budget</a:t>
          </a:r>
          <a:r>
            <a:rPr lang="en-US" sz="900" b="1" baseline="0">
              <a:solidFill>
                <a:schemeClr val="tx1"/>
              </a:solidFill>
            </a:rPr>
            <a:t> Allocation from DSA</a:t>
          </a:r>
          <a:endParaRPr lang="en-US" sz="900" b="1">
            <a:solidFill>
              <a:schemeClr val="tx1"/>
            </a:solidFill>
          </a:endParaRPr>
        </a:p>
      </xdr:txBody>
    </xdr:sp>
    <xdr:clientData/>
  </xdr:twoCellAnchor>
  <xdr:twoCellAnchor>
    <xdr:from>
      <xdr:col>0</xdr:col>
      <xdr:colOff>113109</xdr:colOff>
      <xdr:row>19</xdr:row>
      <xdr:rowOff>190499</xdr:rowOff>
    </xdr:from>
    <xdr:to>
      <xdr:col>0</xdr:col>
      <xdr:colOff>2369343</xdr:colOff>
      <xdr:row>21</xdr:row>
      <xdr:rowOff>89296</xdr:rowOff>
    </xdr:to>
    <xdr:sp macro="" textlink="">
      <xdr:nvSpPr>
        <xdr:cNvPr id="4" name="Arrow: Right 3">
          <a:extLst>
            <a:ext uri="{FF2B5EF4-FFF2-40B4-BE49-F238E27FC236}">
              <a16:creationId xmlns:a16="http://schemas.microsoft.com/office/drawing/2014/main" id="{EDC7AD55-3A6D-4792-85A8-5FDA4C28393A}"/>
            </a:ext>
          </a:extLst>
        </xdr:cNvPr>
        <xdr:cNvSpPr/>
      </xdr:nvSpPr>
      <xdr:spPr>
        <a:xfrm>
          <a:off x="113109" y="3577827"/>
          <a:ext cx="2256234" cy="309563"/>
        </a:xfrm>
        <a:prstGeom prst="rightArrow">
          <a:avLst/>
        </a:prstGeom>
        <a:solidFill>
          <a:srgbClr val="C7B2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solidFill>
            </a:rPr>
            <a:t>Enter Budget</a:t>
          </a:r>
          <a:r>
            <a:rPr lang="en-US" sz="900" b="1" baseline="0">
              <a:solidFill>
                <a:schemeClr val="tx1"/>
              </a:solidFill>
            </a:rPr>
            <a:t> Total from the Budget Sheet</a:t>
          </a:r>
          <a:endParaRPr lang="en-US" sz="900" b="1">
            <a:solidFill>
              <a:schemeClr val="tx1"/>
            </a:solidFill>
          </a:endParaRPr>
        </a:p>
      </xdr:txBody>
    </xdr:sp>
    <xdr:clientData/>
  </xdr:twoCellAnchor>
  <xdr:twoCellAnchor>
    <xdr:from>
      <xdr:col>0</xdr:col>
      <xdr:colOff>113110</xdr:colOff>
      <xdr:row>21</xdr:row>
      <xdr:rowOff>172640</xdr:rowOff>
    </xdr:from>
    <xdr:to>
      <xdr:col>0</xdr:col>
      <xdr:colOff>2369344</xdr:colOff>
      <xdr:row>23</xdr:row>
      <xdr:rowOff>71437</xdr:rowOff>
    </xdr:to>
    <xdr:sp macro="" textlink="">
      <xdr:nvSpPr>
        <xdr:cNvPr id="6" name="Arrow: Right 5">
          <a:extLst>
            <a:ext uri="{FF2B5EF4-FFF2-40B4-BE49-F238E27FC236}">
              <a16:creationId xmlns:a16="http://schemas.microsoft.com/office/drawing/2014/main" id="{02BA51C2-9488-43B5-AF5F-169654AC8384}"/>
            </a:ext>
          </a:extLst>
        </xdr:cNvPr>
        <xdr:cNvSpPr/>
      </xdr:nvSpPr>
      <xdr:spPr>
        <a:xfrm>
          <a:off x="113110" y="3970734"/>
          <a:ext cx="2256234" cy="297656"/>
        </a:xfrm>
        <a:prstGeom prst="rightArrow">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solidFill>
            </a:rPr>
            <a:t>Total Unallocated Funds will Calculate</a:t>
          </a:r>
        </a:p>
      </xdr:txBody>
    </xdr:sp>
    <xdr:clientData/>
  </xdr:twoCellAnchor>
  <xdr:twoCellAnchor>
    <xdr:from>
      <xdr:col>0</xdr:col>
      <xdr:colOff>191456</xdr:colOff>
      <xdr:row>77</xdr:row>
      <xdr:rowOff>79323</xdr:rowOff>
    </xdr:from>
    <xdr:to>
      <xdr:col>0</xdr:col>
      <xdr:colOff>2360544</xdr:colOff>
      <xdr:row>82</xdr:row>
      <xdr:rowOff>16566</xdr:rowOff>
    </xdr:to>
    <xdr:sp macro="" textlink="">
      <xdr:nvSpPr>
        <xdr:cNvPr id="7" name="Arrow: Right 6">
          <a:extLst>
            <a:ext uri="{FF2B5EF4-FFF2-40B4-BE49-F238E27FC236}">
              <a16:creationId xmlns:a16="http://schemas.microsoft.com/office/drawing/2014/main" id="{A252698A-BCEB-49B0-9D9C-02CC73401039}"/>
            </a:ext>
          </a:extLst>
        </xdr:cNvPr>
        <xdr:cNvSpPr/>
      </xdr:nvSpPr>
      <xdr:spPr>
        <a:xfrm>
          <a:off x="191456" y="14341975"/>
          <a:ext cx="2169088" cy="956004"/>
        </a:xfrm>
        <a:prstGeom prst="rightArrow">
          <a:avLst>
            <a:gd name="adj1" fmla="val 50000"/>
            <a:gd name="adj2" fmla="val 51123"/>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800" b="1">
              <a:solidFill>
                <a:schemeClr val="tx1"/>
              </a:solidFill>
            </a:rPr>
            <a:t>Test: Box will be green when</a:t>
          </a:r>
          <a:r>
            <a:rPr lang="en-US" sz="800" b="1" baseline="0">
              <a:solidFill>
                <a:schemeClr val="tx1"/>
              </a:solidFill>
            </a:rPr>
            <a:t> totals match; Box will be red when totals do not match</a:t>
          </a:r>
          <a:endParaRPr lang="en-US" sz="8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38100</xdr:rowOff>
    </xdr:from>
    <xdr:to>
      <xdr:col>0</xdr:col>
      <xdr:colOff>2125067</xdr:colOff>
      <xdr:row>2</xdr:row>
      <xdr:rowOff>288649</xdr:rowOff>
    </xdr:to>
    <xdr:pic>
      <xdr:nvPicPr>
        <xdr:cNvPr id="7" name="Picture 6">
          <a:extLst>
            <a:ext uri="{FF2B5EF4-FFF2-40B4-BE49-F238E27FC236}">
              <a16:creationId xmlns:a16="http://schemas.microsoft.com/office/drawing/2014/main" id="{D70C72F5-9992-4CB2-BF9D-6C6CDFD733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228600"/>
          <a:ext cx="1858367" cy="54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134470</xdr:colOff>
      <xdr:row>16</xdr:row>
      <xdr:rowOff>190499</xdr:rowOff>
    </xdr:from>
    <xdr:to>
      <xdr:col>0</xdr:col>
      <xdr:colOff>2846294</xdr:colOff>
      <xdr:row>23</xdr:row>
      <xdr:rowOff>11206</xdr:rowOff>
    </xdr:to>
    <xdr:sp macro="" textlink="">
      <xdr:nvSpPr>
        <xdr:cNvPr id="4" name="Rectangle 3">
          <a:extLst>
            <a:ext uri="{FF2B5EF4-FFF2-40B4-BE49-F238E27FC236}">
              <a16:creationId xmlns:a16="http://schemas.microsoft.com/office/drawing/2014/main" id="{8742EF39-29BE-C33A-B95D-6269D2B2145F}"/>
            </a:ext>
          </a:extLst>
        </xdr:cNvPr>
        <xdr:cNvSpPr/>
      </xdr:nvSpPr>
      <xdr:spPr>
        <a:xfrm>
          <a:off x="134470" y="3171264"/>
          <a:ext cx="2711824" cy="1255060"/>
        </a:xfrm>
        <a:prstGeom prst="rect">
          <a:avLst/>
        </a:prstGeom>
        <a:solidFill>
          <a:schemeClr val="accent5">
            <a:lumMod val="20000"/>
            <a:lumOff val="80000"/>
          </a:schemeClr>
        </a:solid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300" b="1">
              <a:solidFill>
                <a:srgbClr val="C00000"/>
              </a:solidFill>
              <a:effectLst/>
              <a:latin typeface="+mn-lt"/>
              <a:ea typeface="+mn-ea"/>
              <a:cs typeface="+mn-cs"/>
            </a:rPr>
            <a:t>You</a:t>
          </a:r>
          <a:r>
            <a:rPr lang="en-US" sz="1300" b="1" baseline="0">
              <a:solidFill>
                <a:srgbClr val="C00000"/>
              </a:solidFill>
              <a:effectLst/>
              <a:latin typeface="+mn-lt"/>
              <a:ea typeface="+mn-ea"/>
              <a:cs typeface="+mn-cs"/>
            </a:rPr>
            <a:t> do not need to input anything into the Calculation Sheet. If you complete the Budget Modification Tool Tabs, the Calculation Sheet with complete automatically.</a:t>
          </a:r>
          <a:endParaRPr lang="en-US" sz="1300">
            <a:solidFill>
              <a:srgbClr val="C00000"/>
            </a:solidFill>
            <a:effectLst/>
          </a:endParaRPr>
        </a:p>
        <a:p>
          <a:pPr algn="l"/>
          <a:endParaRPr lang="en-US" sz="1100">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6</xdr:row>
      <xdr:rowOff>152400</xdr:rowOff>
    </xdr:from>
    <xdr:to>
      <xdr:col>1</xdr:col>
      <xdr:colOff>3048000</xdr:colOff>
      <xdr:row>8</xdr:row>
      <xdr:rowOff>95250</xdr:rowOff>
    </xdr:to>
    <xdr:sp macro="" textlink="">
      <xdr:nvSpPr>
        <xdr:cNvPr id="3" name="Rectangle 2">
          <a:extLst>
            <a:ext uri="{FF2B5EF4-FFF2-40B4-BE49-F238E27FC236}">
              <a16:creationId xmlns:a16="http://schemas.microsoft.com/office/drawing/2014/main" id="{4E37DFD7-A90B-58BA-6AE7-B50ED881C69C}"/>
            </a:ext>
          </a:extLst>
        </xdr:cNvPr>
        <xdr:cNvSpPr/>
      </xdr:nvSpPr>
      <xdr:spPr>
        <a:xfrm>
          <a:off x="76200" y="1114425"/>
          <a:ext cx="5791200" cy="323850"/>
        </a:xfrm>
        <a:prstGeom prst="rect">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Complete this tool tab</a:t>
          </a:r>
          <a:r>
            <a:rPr lang="en-US" sz="1200" b="1" baseline="0">
              <a:solidFill>
                <a:sysClr val="windowText" lastClr="000000"/>
              </a:solidFill>
            </a:rPr>
            <a:t> if you are changing employee wages</a:t>
          </a:r>
          <a:endParaRPr lang="en-US" sz="12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33130</xdr:colOff>
      <xdr:row>16</xdr:row>
      <xdr:rowOff>132522</xdr:rowOff>
    </xdr:from>
    <xdr:to>
      <xdr:col>1</xdr:col>
      <xdr:colOff>2801178</xdr:colOff>
      <xdr:row>18</xdr:row>
      <xdr:rowOff>75372</xdr:rowOff>
    </xdr:to>
    <xdr:sp macro="" textlink="">
      <xdr:nvSpPr>
        <xdr:cNvPr id="3" name="Rectangle 2">
          <a:extLst>
            <a:ext uri="{FF2B5EF4-FFF2-40B4-BE49-F238E27FC236}">
              <a16:creationId xmlns:a16="http://schemas.microsoft.com/office/drawing/2014/main" id="{EB2B7866-AB4E-4666-9059-B506DB2EEF69}"/>
            </a:ext>
          </a:extLst>
        </xdr:cNvPr>
        <xdr:cNvSpPr/>
      </xdr:nvSpPr>
      <xdr:spPr>
        <a:xfrm>
          <a:off x="33130" y="4340087"/>
          <a:ext cx="5791200" cy="323850"/>
        </a:xfrm>
        <a:prstGeom prst="rect">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Complete this tool tab</a:t>
          </a:r>
          <a:r>
            <a:rPr lang="en-US" sz="1200" b="1" baseline="0">
              <a:solidFill>
                <a:sysClr val="windowText" lastClr="000000"/>
              </a:solidFill>
            </a:rPr>
            <a:t> if you are changing employee benefits</a:t>
          </a:r>
          <a:endParaRPr lang="en-US"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6</xdr:row>
      <xdr:rowOff>133350</xdr:rowOff>
    </xdr:from>
    <xdr:to>
      <xdr:col>1</xdr:col>
      <xdr:colOff>3114675</xdr:colOff>
      <xdr:row>8</xdr:row>
      <xdr:rowOff>76200</xdr:rowOff>
    </xdr:to>
    <xdr:sp macro="" textlink="">
      <xdr:nvSpPr>
        <xdr:cNvPr id="2" name="Rectangle 1">
          <a:extLst>
            <a:ext uri="{FF2B5EF4-FFF2-40B4-BE49-F238E27FC236}">
              <a16:creationId xmlns:a16="http://schemas.microsoft.com/office/drawing/2014/main" id="{6043EC61-468B-41B8-A049-799B2E5A8EF9}"/>
            </a:ext>
          </a:extLst>
        </xdr:cNvPr>
        <xdr:cNvSpPr/>
      </xdr:nvSpPr>
      <xdr:spPr>
        <a:xfrm>
          <a:off x="57150" y="1476375"/>
          <a:ext cx="5791200" cy="323850"/>
        </a:xfrm>
        <a:prstGeom prst="rect">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rPr>
            <a:t>Complete this tool tab</a:t>
          </a:r>
          <a:r>
            <a:rPr lang="en-US" sz="1100" b="1" baseline="0">
              <a:solidFill>
                <a:sysClr val="windowText" lastClr="000000"/>
              </a:solidFill>
            </a:rPr>
            <a:t> if you are changing a service between employees and vendor/providers</a:t>
          </a:r>
          <a:endParaRPr lang="en-US"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107674</xdr:colOff>
      <xdr:row>6</xdr:row>
      <xdr:rowOff>107674</xdr:rowOff>
    </xdr:from>
    <xdr:to>
      <xdr:col>1</xdr:col>
      <xdr:colOff>3165613</xdr:colOff>
      <xdr:row>8</xdr:row>
      <xdr:rowOff>50524</xdr:rowOff>
    </xdr:to>
    <xdr:sp macro="" textlink="">
      <xdr:nvSpPr>
        <xdr:cNvPr id="2" name="Rectangle 1">
          <a:extLst>
            <a:ext uri="{FF2B5EF4-FFF2-40B4-BE49-F238E27FC236}">
              <a16:creationId xmlns:a16="http://schemas.microsoft.com/office/drawing/2014/main" id="{0EC1AABE-6F93-4E21-965E-E70508DEAE74}"/>
            </a:ext>
          </a:extLst>
        </xdr:cNvPr>
        <xdr:cNvSpPr/>
      </xdr:nvSpPr>
      <xdr:spPr>
        <a:xfrm>
          <a:off x="107674" y="1258957"/>
          <a:ext cx="5791200" cy="323850"/>
        </a:xfrm>
        <a:prstGeom prst="rect">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Complete this tool tab</a:t>
          </a:r>
          <a:r>
            <a:rPr lang="en-US" sz="1200" b="1" baseline="0">
              <a:solidFill>
                <a:sysClr val="windowText" lastClr="000000"/>
              </a:solidFill>
            </a:rPr>
            <a:t> if you are changing Respite Camp</a:t>
          </a:r>
          <a:endParaRPr lang="en-US"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66261</xdr:colOff>
      <xdr:row>7</xdr:row>
      <xdr:rowOff>115956</xdr:rowOff>
    </xdr:from>
    <xdr:to>
      <xdr:col>1</xdr:col>
      <xdr:colOff>3074504</xdr:colOff>
      <xdr:row>9</xdr:row>
      <xdr:rowOff>58806</xdr:rowOff>
    </xdr:to>
    <xdr:sp macro="" textlink="">
      <xdr:nvSpPr>
        <xdr:cNvPr id="2" name="Rectangle 1">
          <a:extLst>
            <a:ext uri="{FF2B5EF4-FFF2-40B4-BE49-F238E27FC236}">
              <a16:creationId xmlns:a16="http://schemas.microsoft.com/office/drawing/2014/main" id="{F4036170-97DE-45BB-94D1-1BB3D2B55F54}"/>
            </a:ext>
          </a:extLst>
        </xdr:cNvPr>
        <xdr:cNvSpPr/>
      </xdr:nvSpPr>
      <xdr:spPr>
        <a:xfrm>
          <a:off x="66261" y="1449456"/>
          <a:ext cx="5791200" cy="323850"/>
        </a:xfrm>
        <a:prstGeom prst="rect">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Complete this tool tab</a:t>
          </a:r>
          <a:r>
            <a:rPr lang="en-US" sz="900" b="1" baseline="0">
              <a:solidFill>
                <a:sysClr val="windowText" lastClr="000000"/>
              </a:solidFill>
            </a:rPr>
            <a:t> if you are moving hours between Meaningful Day, Personal Supports, and Support Broker</a:t>
          </a:r>
          <a:endParaRPr lang="en-US" sz="9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7</xdr:row>
      <xdr:rowOff>28575</xdr:rowOff>
    </xdr:from>
    <xdr:to>
      <xdr:col>1</xdr:col>
      <xdr:colOff>3133725</xdr:colOff>
      <xdr:row>8</xdr:row>
      <xdr:rowOff>161925</xdr:rowOff>
    </xdr:to>
    <xdr:sp macro="" textlink="">
      <xdr:nvSpPr>
        <xdr:cNvPr id="2" name="Rectangle 1">
          <a:extLst>
            <a:ext uri="{FF2B5EF4-FFF2-40B4-BE49-F238E27FC236}">
              <a16:creationId xmlns:a16="http://schemas.microsoft.com/office/drawing/2014/main" id="{EBF8A599-55A1-4009-A10D-877FD1D6EB80}"/>
            </a:ext>
          </a:extLst>
        </xdr:cNvPr>
        <xdr:cNvSpPr/>
      </xdr:nvSpPr>
      <xdr:spPr>
        <a:xfrm>
          <a:off x="76200" y="1371600"/>
          <a:ext cx="5791200" cy="323850"/>
        </a:xfrm>
        <a:prstGeom prst="rect">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b="1">
              <a:solidFill>
                <a:sysClr val="windowText" lastClr="000000"/>
              </a:solidFill>
            </a:rPr>
            <a:t>Complete this tool tab</a:t>
          </a:r>
          <a:r>
            <a:rPr lang="en-US" sz="1050" b="1" baseline="0">
              <a:solidFill>
                <a:sysClr val="windowText" lastClr="000000"/>
              </a:solidFill>
            </a:rPr>
            <a:t> if you are changing Individual and Family Directed Goods/Services (IFDGS)</a:t>
          </a:r>
          <a:endParaRPr lang="en-US" sz="105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65943</xdr:colOff>
      <xdr:row>4</xdr:row>
      <xdr:rowOff>131885</xdr:rowOff>
    </xdr:from>
    <xdr:to>
      <xdr:col>1</xdr:col>
      <xdr:colOff>1658816</xdr:colOff>
      <xdr:row>6</xdr:row>
      <xdr:rowOff>74735</xdr:rowOff>
    </xdr:to>
    <xdr:sp macro="" textlink="">
      <xdr:nvSpPr>
        <xdr:cNvPr id="2" name="Rectangle 1">
          <a:extLst>
            <a:ext uri="{FF2B5EF4-FFF2-40B4-BE49-F238E27FC236}">
              <a16:creationId xmlns:a16="http://schemas.microsoft.com/office/drawing/2014/main" id="{8C1E7D6E-D7AF-4D35-A0DF-6431CFA47D32}"/>
            </a:ext>
          </a:extLst>
        </xdr:cNvPr>
        <xdr:cNvSpPr/>
      </xdr:nvSpPr>
      <xdr:spPr>
        <a:xfrm>
          <a:off x="65943" y="893885"/>
          <a:ext cx="5791200" cy="323850"/>
        </a:xfrm>
        <a:prstGeom prst="rect">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rPr>
            <a:t>Complete this tool tab</a:t>
          </a:r>
          <a:r>
            <a:rPr lang="en-US" sz="1100" b="1" baseline="0">
              <a:solidFill>
                <a:sysClr val="windowText" lastClr="000000"/>
              </a:solidFill>
            </a:rPr>
            <a:t> if you are changing taxes</a:t>
          </a:r>
          <a:endParaRPr lang="en-US"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39989-6762-4B24-993C-FB3C0D4D8D09}">
  <sheetPr codeName="Sheet1"/>
  <dimension ref="A2:I117"/>
  <sheetViews>
    <sheetView showGridLines="0" tabSelected="1" view="pageBreakPreview" topLeftCell="A72" zoomScale="145" zoomScaleNormal="145" zoomScaleSheetLayoutView="145" workbookViewId="0">
      <selection activeCell="B86" sqref="B86"/>
    </sheetView>
  </sheetViews>
  <sheetFormatPr defaultColWidth="8.88671875" defaultRowHeight="14.4" x14ac:dyDescent="0.3"/>
  <cols>
    <col min="1" max="1" width="36" customWidth="1"/>
    <col min="2" max="2" width="54.44140625" customWidth="1"/>
    <col min="3" max="3" width="29.5546875" customWidth="1"/>
    <col min="4" max="4" width="30.44140625" customWidth="1"/>
  </cols>
  <sheetData>
    <row r="2" spans="1:7" ht="22.8" x14ac:dyDescent="0.4">
      <c r="B2" s="1" t="s">
        <v>0</v>
      </c>
      <c r="D2" s="2"/>
      <c r="E2" s="2"/>
      <c r="F2" s="2"/>
      <c r="G2" s="2"/>
    </row>
    <row r="3" spans="1:7" ht="22.8" x14ac:dyDescent="0.4">
      <c r="B3" s="1" t="s">
        <v>1</v>
      </c>
      <c r="D3" s="2"/>
      <c r="E3" s="2"/>
      <c r="F3" s="2"/>
      <c r="G3" s="2"/>
    </row>
    <row r="5" spans="1:7" ht="18" x14ac:dyDescent="0.35">
      <c r="A5" s="71" t="s">
        <v>141</v>
      </c>
      <c r="B5" s="71"/>
    </row>
    <row r="6" spans="1:7" ht="15.6" x14ac:dyDescent="0.3">
      <c r="A6" s="74" t="s">
        <v>149</v>
      </c>
      <c r="B6" s="74"/>
    </row>
    <row r="8" spans="1:7" x14ac:dyDescent="0.3">
      <c r="A8" s="3" t="s">
        <v>2</v>
      </c>
      <c r="B8" s="13"/>
    </row>
    <row r="9" spans="1:7" ht="8.25" customHeight="1" x14ac:dyDescent="0.3"/>
    <row r="10" spans="1:7" x14ac:dyDescent="0.3">
      <c r="A10" s="3" t="s">
        <v>3</v>
      </c>
      <c r="B10" s="67"/>
    </row>
    <row r="11" spans="1:7" ht="8.25" customHeight="1" x14ac:dyDescent="0.3"/>
    <row r="12" spans="1:7" x14ac:dyDescent="0.3">
      <c r="A12" s="3" t="s">
        <v>4</v>
      </c>
      <c r="B12" s="67"/>
    </row>
    <row r="13" spans="1:7" ht="7.5" customHeight="1" x14ac:dyDescent="0.3"/>
    <row r="14" spans="1:7" x14ac:dyDescent="0.3">
      <c r="A14" s="3" t="s">
        <v>5</v>
      </c>
      <c r="B14" s="13"/>
    </row>
    <row r="15" spans="1:7" ht="8.25" customHeight="1" x14ac:dyDescent="0.3"/>
    <row r="16" spans="1:7" x14ac:dyDescent="0.3">
      <c r="A16" s="3" t="s">
        <v>6</v>
      </c>
      <c r="B16" s="13"/>
    </row>
    <row r="17" spans="1:2" ht="15" thickBot="1" x14ac:dyDescent="0.35"/>
    <row r="18" spans="1:2" ht="16.2" thickBot="1" x14ac:dyDescent="0.35">
      <c r="B18" s="8" t="s">
        <v>7</v>
      </c>
    </row>
    <row r="19" spans="1:2" ht="15" thickBot="1" x14ac:dyDescent="0.35">
      <c r="B19" s="7"/>
    </row>
    <row r="20" spans="1:2" ht="16.2" thickBot="1" x14ac:dyDescent="0.35">
      <c r="B20" s="8" t="s">
        <v>8</v>
      </c>
    </row>
    <row r="21" spans="1:2" ht="15" thickBot="1" x14ac:dyDescent="0.35">
      <c r="B21" s="7"/>
    </row>
    <row r="22" spans="1:2" ht="16.2" thickBot="1" x14ac:dyDescent="0.35">
      <c r="B22" s="8" t="s">
        <v>9</v>
      </c>
    </row>
    <row r="23" spans="1:2" x14ac:dyDescent="0.3">
      <c r="B23" s="53">
        <f>B19-B21</f>
        <v>0</v>
      </c>
    </row>
    <row r="25" spans="1:2" x14ac:dyDescent="0.3">
      <c r="A25" s="72" t="s">
        <v>10</v>
      </c>
      <c r="B25" s="72"/>
    </row>
    <row r="26" spans="1:2" x14ac:dyDescent="0.3">
      <c r="A26" s="11"/>
      <c r="B26" s="11" t="s">
        <v>11</v>
      </c>
    </row>
    <row r="27" spans="1:2" x14ac:dyDescent="0.3">
      <c r="A27" s="11"/>
      <c r="B27" s="11" t="s">
        <v>19</v>
      </c>
    </row>
    <row r="28" spans="1:2" ht="9" customHeight="1" x14ac:dyDescent="0.3">
      <c r="A28" s="11"/>
      <c r="B28" s="11"/>
    </row>
    <row r="29" spans="1:2" x14ac:dyDescent="0.3">
      <c r="A29" s="70" t="s">
        <v>12</v>
      </c>
      <c r="B29" s="70"/>
    </row>
    <row r="30" spans="1:2" x14ac:dyDescent="0.3">
      <c r="A30" s="70" t="s">
        <v>13</v>
      </c>
      <c r="B30" s="70"/>
    </row>
    <row r="31" spans="1:2" x14ac:dyDescent="0.3">
      <c r="A31" s="70" t="s">
        <v>14</v>
      </c>
      <c r="B31" s="70"/>
    </row>
    <row r="32" spans="1:2" x14ac:dyDescent="0.3">
      <c r="A32" s="70" t="s">
        <v>15</v>
      </c>
      <c r="B32" s="70"/>
    </row>
    <row r="33" spans="1:9" x14ac:dyDescent="0.3">
      <c r="A33" s="70" t="s">
        <v>16</v>
      </c>
      <c r="B33" s="70"/>
    </row>
    <row r="34" spans="1:9" x14ac:dyDescent="0.3">
      <c r="A34" s="73" t="s">
        <v>143</v>
      </c>
      <c r="B34" s="73"/>
    </row>
    <row r="35" spans="1:9" ht="11.25" customHeight="1" x14ac:dyDescent="0.3">
      <c r="A35" s="73"/>
      <c r="B35" s="73"/>
    </row>
    <row r="36" spans="1:9" x14ac:dyDescent="0.3">
      <c r="A36" s="73" t="s">
        <v>17</v>
      </c>
      <c r="B36" s="73"/>
    </row>
    <row r="37" spans="1:9" ht="11.25" customHeight="1" x14ac:dyDescent="0.3">
      <c r="A37" s="73"/>
      <c r="B37" s="73"/>
    </row>
    <row r="38" spans="1:9" x14ac:dyDescent="0.3">
      <c r="A38" s="68" t="s">
        <v>142</v>
      </c>
      <c r="B38" s="68"/>
    </row>
    <row r="40" spans="1:9" ht="21.75" customHeight="1" x14ac:dyDescent="0.3">
      <c r="A40" s="69" t="s">
        <v>20</v>
      </c>
      <c r="B40" s="69"/>
    </row>
    <row r="41" spans="1:9" x14ac:dyDescent="0.3">
      <c r="A41" s="69"/>
      <c r="B41" s="69"/>
    </row>
    <row r="42" spans="1:9" x14ac:dyDescent="0.3">
      <c r="A42" s="69"/>
      <c r="B42" s="69"/>
    </row>
    <row r="43" spans="1:9" x14ac:dyDescent="0.3">
      <c r="A43" s="69"/>
      <c r="B43" s="69"/>
    </row>
    <row r="44" spans="1:9" x14ac:dyDescent="0.3">
      <c r="A44" s="57"/>
      <c r="B44" s="57"/>
    </row>
    <row r="45" spans="1:9" ht="15" customHeight="1" x14ac:dyDescent="0.3">
      <c r="A45" s="75" t="s">
        <v>18</v>
      </c>
      <c r="B45" s="75"/>
      <c r="C45" s="10"/>
      <c r="D45" s="10"/>
      <c r="E45" s="10"/>
      <c r="F45" s="10"/>
      <c r="G45" s="10"/>
      <c r="H45" s="10"/>
      <c r="I45" s="10"/>
    </row>
    <row r="46" spans="1:9" x14ac:dyDescent="0.3">
      <c r="A46" s="75"/>
      <c r="B46" s="75"/>
      <c r="C46" s="10"/>
      <c r="D46" s="10"/>
      <c r="E46" s="10"/>
      <c r="F46" s="10"/>
      <c r="G46" s="10"/>
      <c r="H46" s="10"/>
      <c r="I46" s="10"/>
    </row>
    <row r="47" spans="1:9" x14ac:dyDescent="0.3">
      <c r="A47" s="75"/>
      <c r="B47" s="75"/>
    </row>
    <row r="48" spans="1:9" ht="15" thickBot="1" x14ac:dyDescent="0.35"/>
    <row r="49" spans="1:2" ht="16.2" thickBot="1" x14ac:dyDescent="0.35">
      <c r="A49" s="76" t="s">
        <v>155</v>
      </c>
      <c r="B49" s="77"/>
    </row>
    <row r="50" spans="1:2" ht="7.5" customHeight="1" x14ac:dyDescent="0.3"/>
    <row r="51" spans="1:2" x14ac:dyDescent="0.3">
      <c r="A51" s="78" t="s">
        <v>21</v>
      </c>
      <c r="B51" s="78"/>
    </row>
    <row r="52" spans="1:2" x14ac:dyDescent="0.3">
      <c r="A52" s="78"/>
      <c r="B52" s="78"/>
    </row>
    <row r="53" spans="1:2" ht="15" thickBot="1" x14ac:dyDescent="0.35">
      <c r="A53" s="78"/>
      <c r="B53" s="78"/>
    </row>
    <row r="54" spans="1:2" x14ac:dyDescent="0.3">
      <c r="A54" s="79" t="s">
        <v>22</v>
      </c>
      <c r="B54" s="80"/>
    </row>
    <row r="55" spans="1:2" x14ac:dyDescent="0.3">
      <c r="A55" s="58" t="s">
        <v>23</v>
      </c>
      <c r="B55" s="58" t="s">
        <v>24</v>
      </c>
    </row>
    <row r="56" spans="1:2" x14ac:dyDescent="0.3">
      <c r="A56" s="63"/>
      <c r="B56" s="64"/>
    </row>
    <row r="57" spans="1:2" x14ac:dyDescent="0.3">
      <c r="A57" s="63"/>
      <c r="B57" s="64"/>
    </row>
    <row r="58" spans="1:2" x14ac:dyDescent="0.3">
      <c r="A58" s="63"/>
      <c r="B58" s="65"/>
    </row>
    <row r="59" spans="1:2" x14ac:dyDescent="0.3">
      <c r="A59" s="63"/>
      <c r="B59" s="64"/>
    </row>
    <row r="60" spans="1:2" x14ac:dyDescent="0.3">
      <c r="A60" s="63"/>
      <c r="B60" s="64"/>
    </row>
    <row r="61" spans="1:2" x14ac:dyDescent="0.3">
      <c r="A61" s="63"/>
      <c r="B61" s="64"/>
    </row>
    <row r="62" spans="1:2" x14ac:dyDescent="0.3">
      <c r="A62" s="63"/>
      <c r="B62" s="64"/>
    </row>
    <row r="63" spans="1:2" x14ac:dyDescent="0.3">
      <c r="A63" s="59" t="s">
        <v>25</v>
      </c>
      <c r="B63" s="60">
        <f>SUM(B56:B62)</f>
        <v>0</v>
      </c>
    </row>
    <row r="64" spans="1:2" ht="15" thickBot="1" x14ac:dyDescent="0.35"/>
    <row r="65" spans="1:2" x14ac:dyDescent="0.3">
      <c r="A65" s="79" t="s">
        <v>140</v>
      </c>
      <c r="B65" s="80"/>
    </row>
    <row r="66" spans="1:2" x14ac:dyDescent="0.3">
      <c r="A66" s="58" t="s">
        <v>23</v>
      </c>
      <c r="B66" s="58" t="s">
        <v>24</v>
      </c>
    </row>
    <row r="67" spans="1:2" x14ac:dyDescent="0.3">
      <c r="A67" s="63"/>
      <c r="B67" s="64"/>
    </row>
    <row r="68" spans="1:2" x14ac:dyDescent="0.3">
      <c r="A68" s="63"/>
      <c r="B68" s="64"/>
    </row>
    <row r="69" spans="1:2" x14ac:dyDescent="0.3">
      <c r="A69" s="63"/>
      <c r="B69" s="64"/>
    </row>
    <row r="70" spans="1:2" x14ac:dyDescent="0.3">
      <c r="A70" s="63"/>
      <c r="B70" s="64"/>
    </row>
    <row r="71" spans="1:2" x14ac:dyDescent="0.3">
      <c r="A71" s="63"/>
      <c r="B71" s="64"/>
    </row>
    <row r="72" spans="1:2" x14ac:dyDescent="0.3">
      <c r="A72" s="63"/>
      <c r="B72" s="64"/>
    </row>
    <row r="73" spans="1:2" x14ac:dyDescent="0.3">
      <c r="A73" s="63"/>
      <c r="B73" s="64"/>
    </row>
    <row r="74" spans="1:2" x14ac:dyDescent="0.3">
      <c r="A74" s="59" t="s">
        <v>26</v>
      </c>
      <c r="B74" s="60">
        <f>SUM(B67:B73)</f>
        <v>0</v>
      </c>
    </row>
    <row r="75" spans="1:2" ht="9" customHeight="1" x14ac:dyDescent="0.3"/>
    <row r="76" spans="1:2" ht="15" customHeight="1" x14ac:dyDescent="0.3">
      <c r="A76" s="85" t="s">
        <v>27</v>
      </c>
      <c r="B76" s="85"/>
    </row>
    <row r="77" spans="1:2" x14ac:dyDescent="0.3">
      <c r="A77" s="85"/>
      <c r="B77" s="85"/>
    </row>
    <row r="78" spans="1:2" ht="18.75" customHeight="1" x14ac:dyDescent="0.3">
      <c r="A78" s="85"/>
      <c r="B78" s="85"/>
    </row>
    <row r="79" spans="1:2" ht="15" thickBot="1" x14ac:dyDescent="0.35">
      <c r="A79" s="61"/>
      <c r="B79" s="61"/>
    </row>
    <row r="80" spans="1:2" ht="15" thickBot="1" x14ac:dyDescent="0.35">
      <c r="B80" s="62" t="b">
        <f>B74=B63</f>
        <v>1</v>
      </c>
    </row>
    <row r="83" spans="1:2" ht="15" thickBot="1" x14ac:dyDescent="0.35"/>
    <row r="84" spans="1:2" ht="16.2" thickBot="1" x14ac:dyDescent="0.35">
      <c r="A84" s="88" t="s">
        <v>154</v>
      </c>
      <c r="B84" s="77"/>
    </row>
    <row r="86" spans="1:2" x14ac:dyDescent="0.3">
      <c r="A86" s="59" t="s">
        <v>150</v>
      </c>
    </row>
    <row r="88" spans="1:2" x14ac:dyDescent="0.3">
      <c r="A88" s="119"/>
      <c r="B88" s="120"/>
    </row>
    <row r="89" spans="1:2" x14ac:dyDescent="0.3">
      <c r="A89" s="121"/>
      <c r="B89" s="122"/>
    </row>
    <row r="90" spans="1:2" x14ac:dyDescent="0.3">
      <c r="A90" s="121"/>
      <c r="B90" s="122"/>
    </row>
    <row r="91" spans="1:2" x14ac:dyDescent="0.3">
      <c r="A91" s="121"/>
      <c r="B91" s="122"/>
    </row>
    <row r="92" spans="1:2" x14ac:dyDescent="0.3">
      <c r="A92" s="123"/>
      <c r="B92" s="124"/>
    </row>
    <row r="93" spans="1:2" ht="15" thickBot="1" x14ac:dyDescent="0.35"/>
    <row r="94" spans="1:2" ht="16.2" thickBot="1" x14ac:dyDescent="0.35">
      <c r="A94" s="76" t="s">
        <v>156</v>
      </c>
      <c r="B94" s="77"/>
    </row>
    <row r="96" spans="1:2" x14ac:dyDescent="0.3">
      <c r="A96" s="86" t="s">
        <v>28</v>
      </c>
      <c r="B96" s="86"/>
    </row>
    <row r="98" spans="1:2" x14ac:dyDescent="0.3">
      <c r="A98" s="87" t="s">
        <v>29</v>
      </c>
      <c r="B98" s="83"/>
    </row>
    <row r="99" spans="1:2" x14ac:dyDescent="0.3">
      <c r="A99" s="87"/>
      <c r="B99" s="84"/>
    </row>
    <row r="101" spans="1:2" x14ac:dyDescent="0.3">
      <c r="A101" s="81" t="s">
        <v>30</v>
      </c>
      <c r="B101" s="81"/>
    </row>
    <row r="102" spans="1:2" x14ac:dyDescent="0.3">
      <c r="A102" s="81"/>
      <c r="B102" s="81"/>
    </row>
    <row r="104" spans="1:2" x14ac:dyDescent="0.3">
      <c r="A104" s="38" t="s">
        <v>31</v>
      </c>
      <c r="B104" s="6"/>
    </row>
    <row r="105" spans="1:2" x14ac:dyDescent="0.3">
      <c r="A105" s="38"/>
    </row>
    <row r="106" spans="1:2" x14ac:dyDescent="0.3">
      <c r="A106" s="38" t="s">
        <v>32</v>
      </c>
      <c r="B106" s="6"/>
    </row>
    <row r="108" spans="1:2" x14ac:dyDescent="0.3">
      <c r="A108" s="38" t="s">
        <v>34</v>
      </c>
      <c r="B108" s="6"/>
    </row>
    <row r="109" spans="1:2" ht="8.25" customHeight="1" x14ac:dyDescent="0.3"/>
    <row r="110" spans="1:2" x14ac:dyDescent="0.3">
      <c r="A110" s="38" t="s">
        <v>35</v>
      </c>
      <c r="B110" s="9"/>
    </row>
    <row r="111" spans="1:2" x14ac:dyDescent="0.3">
      <c r="A111" s="38"/>
    </row>
    <row r="112" spans="1:2" x14ac:dyDescent="0.3">
      <c r="A112" s="82" t="s">
        <v>33</v>
      </c>
      <c r="B112" s="83"/>
    </row>
    <row r="113" spans="1:2" x14ac:dyDescent="0.3">
      <c r="A113" s="82"/>
      <c r="B113" s="84"/>
    </row>
    <row r="115" spans="1:2" x14ac:dyDescent="0.3">
      <c r="A115" s="38" t="s">
        <v>36</v>
      </c>
      <c r="B115" s="6"/>
    </row>
    <row r="116" spans="1:2" ht="9" customHeight="1" x14ac:dyDescent="0.3">
      <c r="A116" s="38"/>
    </row>
    <row r="117" spans="1:2" x14ac:dyDescent="0.3">
      <c r="A117" s="38" t="s">
        <v>35</v>
      </c>
      <c r="B117" s="6"/>
    </row>
  </sheetData>
  <sheetProtection algorithmName="SHA-512" hashValue="oIj/oquPS8BlfkGyBc170BnqUiKfU+zj07OGWOFn9+H7JBaGPTgvO6+C5aU+wl3n4k6PJEbmzWRIwjX3Y9Txmw==" saltValue="P+M63ebMdiVqTIIhCV6+AQ==" spinCount="100000" sheet="1" objects="1" scenarios="1"/>
  <mergeCells count="27">
    <mergeCell ref="A101:B102"/>
    <mergeCell ref="A112:A113"/>
    <mergeCell ref="B112:B113"/>
    <mergeCell ref="A76:B78"/>
    <mergeCell ref="A94:B94"/>
    <mergeCell ref="A96:B96"/>
    <mergeCell ref="A98:A99"/>
    <mergeCell ref="B98:B99"/>
    <mergeCell ref="A84:B84"/>
    <mergeCell ref="A88:B92"/>
    <mergeCell ref="A45:B47"/>
    <mergeCell ref="A49:B49"/>
    <mergeCell ref="A51:B53"/>
    <mergeCell ref="A54:B54"/>
    <mergeCell ref="A65:B65"/>
    <mergeCell ref="A38:B38"/>
    <mergeCell ref="A40:B43"/>
    <mergeCell ref="A30:B30"/>
    <mergeCell ref="A29:B29"/>
    <mergeCell ref="A5:B5"/>
    <mergeCell ref="A25:B25"/>
    <mergeCell ref="A31:B31"/>
    <mergeCell ref="A32:B32"/>
    <mergeCell ref="A33:B33"/>
    <mergeCell ref="A36:B37"/>
    <mergeCell ref="A34:B35"/>
    <mergeCell ref="A6:B6"/>
  </mergeCells>
  <conditionalFormatting sqref="B80">
    <cfRule type="containsText" dxfId="7" priority="1" operator="containsText" text="False">
      <formula>NOT(ISERROR(SEARCH("False",B80)))</formula>
    </cfRule>
    <cfRule type="containsText" dxfId="6" priority="2" operator="containsText" text="True">
      <formula>NOT(ISERROR(SEARCH("True",B80)))</formula>
    </cfRule>
  </conditionalFormatting>
  <dataValidations count="3">
    <dataValidation type="list" allowBlank="1" showInputMessage="1" showErrorMessage="1" sqref="B14" xr:uid="{0C38AD97-3528-445E-AC59-E098B85A625C}">
      <formula1>"GT Independence (GT), Public Partnerships LLC (PPL), The Arc Central Chesapeake Region (Arc CCR)"</formula1>
    </dataValidation>
    <dataValidation type="list" allowBlank="1" showInputMessage="1" showErrorMessage="1" sqref="B16" xr:uid="{2BDB51F1-1C94-4838-8F0A-A80ADA6AA3B3}">
      <formula1>"Central (CMRO), Eastern Shore (ESRO), Southern (SMRO), Western (WMRO)"</formula1>
    </dataValidation>
    <dataValidation type="list" allowBlank="1" showInputMessage="1" showErrorMessage="1" sqref="B108 B111:B113" xr:uid="{BE1B1B8C-E48B-48BA-8C37-BF811F0CCC7F}">
      <formula1>"Approved, Denied"</formula1>
    </dataValidation>
  </dataValidations>
  <hyperlinks>
    <hyperlink ref="A29:B29" location="'Wage and Rate Changes'!A1" display="1. Increasing and decreasing staff wages or vendor/provider rates (within reasonable and customary standards);" xr:uid="{42711528-72C8-4399-948C-C9BEDF6F0530}"/>
    <hyperlink ref="A30:B30" location="'Employee Benefits Changes'!A1" display="2. Adding, increasing, decreasing, or deleting employee-related benefits;" xr:uid="{D395A7A7-4797-4B1C-A791-EB9D07C49AC5}"/>
    <hyperlink ref="A31:B31" location="'Other Tax Changes'!A1" display="3. Adjusting funding associated with taxes;" xr:uid="{B51AD563-FF9C-4409-9495-B7F6A45A9F54}"/>
    <hyperlink ref="A32:B32" location="'Staff and Vendor Changes'!A1" display="4. Changing the use of staff to vendor/provider for the same type of units/service (or vice versa);" xr:uid="{16209CEB-9BCC-4C55-9EFE-38B3BEC4F27C}"/>
    <hyperlink ref="A33:B33" location="'Respite Camp Changes'!A1" display="5. Increasing Respite camp funding up to the waiver program limit set at $7248.00;" xr:uid="{3F7DFD72-946F-43D0-AF1E-04AAE8D210E6}"/>
    <hyperlink ref="A34:B35" location="'Service Changes'!A1" display="6. Moving funding associated with Meaningful Day (Ongoing Job Supports, Community Development Services, and Day Habilitation) up to total of combined 40 hours weekly;" xr:uid="{46352C8B-D505-43C5-B23C-F811CB534A16}"/>
    <hyperlink ref="A36:B37" location="'IFDGS Changes'!A1" display="7. Adding, increasing, decreasing, or deleting Individual and Family Directed Goods and Services (IFDGS): Staff Recruitment up to $500; and" xr:uid="{CC90AECC-8626-4881-937F-D1AF45C89A82}"/>
    <hyperlink ref="A38:B38" location="'IFDGS Changes'!A1" display="8. Adding, increasing, decreasing, or deleting IFDGS up to an annual total of $5000 for allowable goods and services." xr:uid="{8B0A5925-033C-457C-9AA1-F25FC168F9D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4921-CB27-40FE-9C8E-57DB8F207158}">
  <sheetPr codeName="Sheet2"/>
  <dimension ref="A2:I149"/>
  <sheetViews>
    <sheetView showGridLines="0" zoomScale="115" zoomScaleNormal="115" workbookViewId="0">
      <selection activeCell="D25" sqref="D25"/>
    </sheetView>
  </sheetViews>
  <sheetFormatPr defaultRowHeight="14.4" x14ac:dyDescent="0.3"/>
  <cols>
    <col min="1" max="2" width="45.109375" customWidth="1"/>
    <col min="3" max="3" width="29.5546875" customWidth="1"/>
    <col min="4" max="4" width="30.44140625" customWidth="1"/>
  </cols>
  <sheetData>
    <row r="2" spans="1:7" ht="22.8" x14ac:dyDescent="0.4">
      <c r="B2" s="1" t="s">
        <v>0</v>
      </c>
      <c r="D2" s="2"/>
      <c r="E2" s="2"/>
      <c r="F2" s="2"/>
      <c r="G2" s="2"/>
    </row>
    <row r="3" spans="1:7" ht="22.8" x14ac:dyDescent="0.4">
      <c r="B3" s="1" t="s">
        <v>1</v>
      </c>
      <c r="D3" s="2"/>
      <c r="E3" s="2"/>
      <c r="F3" s="2"/>
      <c r="G3" s="2"/>
    </row>
    <row r="5" spans="1:7" ht="18" x14ac:dyDescent="0.35">
      <c r="A5" s="71" t="s">
        <v>141</v>
      </c>
      <c r="B5" s="71"/>
    </row>
    <row r="6" spans="1:7" ht="18" x14ac:dyDescent="0.35">
      <c r="A6" s="71" t="s">
        <v>151</v>
      </c>
      <c r="B6" s="71"/>
    </row>
    <row r="8" spans="1:7" x14ac:dyDescent="0.3">
      <c r="A8" s="3" t="s">
        <v>2</v>
      </c>
      <c r="B8" s="12">
        <f>'Modification Cover'!B8</f>
        <v>0</v>
      </c>
    </row>
    <row r="9" spans="1:7" ht="8.25" customHeight="1" x14ac:dyDescent="0.3"/>
    <row r="10" spans="1:7" x14ac:dyDescent="0.3">
      <c r="A10" s="3" t="s">
        <v>3</v>
      </c>
      <c r="B10" s="14">
        <f>'Modification Cover'!B10</f>
        <v>0</v>
      </c>
    </row>
    <row r="11" spans="1:7" ht="8.25" customHeight="1" x14ac:dyDescent="0.3"/>
    <row r="12" spans="1:7" x14ac:dyDescent="0.3">
      <c r="A12" s="3" t="s">
        <v>4</v>
      </c>
      <c r="B12" s="14">
        <f>'Modification Cover'!B12</f>
        <v>0</v>
      </c>
    </row>
    <row r="13" spans="1:7" ht="7.5" customHeight="1" x14ac:dyDescent="0.3"/>
    <row r="14" spans="1:7" x14ac:dyDescent="0.3">
      <c r="A14" s="3" t="s">
        <v>5</v>
      </c>
      <c r="B14" s="12">
        <f>'Modification Cover'!B14</f>
        <v>0</v>
      </c>
    </row>
    <row r="15" spans="1:7" ht="8.25" customHeight="1" x14ac:dyDescent="0.3"/>
    <row r="16" spans="1:7" x14ac:dyDescent="0.3">
      <c r="A16" s="3" t="s">
        <v>6</v>
      </c>
      <c r="B16" s="12">
        <f>'Modification Cover'!B16</f>
        <v>0</v>
      </c>
    </row>
    <row r="17" spans="1:2" ht="15" thickBot="1" x14ac:dyDescent="0.35"/>
    <row r="18" spans="1:2" ht="16.2" thickBot="1" x14ac:dyDescent="0.35">
      <c r="B18" s="8" t="s">
        <v>7</v>
      </c>
    </row>
    <row r="19" spans="1:2" ht="15" thickBot="1" x14ac:dyDescent="0.35">
      <c r="B19" s="15">
        <f>'Modification Cover'!B19</f>
        <v>0</v>
      </c>
    </row>
    <row r="20" spans="1:2" ht="16.2" thickBot="1" x14ac:dyDescent="0.35">
      <c r="B20" s="8" t="s">
        <v>8</v>
      </c>
    </row>
    <row r="21" spans="1:2" ht="15" thickBot="1" x14ac:dyDescent="0.35">
      <c r="B21" s="15">
        <f>'Modification Cover'!B21</f>
        <v>0</v>
      </c>
    </row>
    <row r="22" spans="1:2" ht="16.2" thickBot="1" x14ac:dyDescent="0.35">
      <c r="B22" s="8" t="s">
        <v>9</v>
      </c>
    </row>
    <row r="23" spans="1:2" x14ac:dyDescent="0.3">
      <c r="B23" s="5">
        <f>'Modification Cover'!B23</f>
        <v>0</v>
      </c>
    </row>
    <row r="24" spans="1:2" ht="7.95" customHeight="1" x14ac:dyDescent="0.3"/>
    <row r="25" spans="1:2" x14ac:dyDescent="0.3">
      <c r="A25" t="s">
        <v>72</v>
      </c>
      <c r="B25" t="s">
        <v>73</v>
      </c>
    </row>
    <row r="26" spans="1:2" x14ac:dyDescent="0.3">
      <c r="A26" s="89" t="s">
        <v>124</v>
      </c>
      <c r="B26" s="89"/>
    </row>
    <row r="27" spans="1:2" x14ac:dyDescent="0.3">
      <c r="A27" s="25" t="s">
        <v>69</v>
      </c>
      <c r="B27" s="26"/>
    </row>
    <row r="28" spans="1:2" x14ac:dyDescent="0.3">
      <c r="A28" s="30">
        <f>'Wage and Rate Changes'!B11</f>
        <v>0</v>
      </c>
      <c r="B28" s="31">
        <f>'Wage and Rate Changes'!B23</f>
        <v>0</v>
      </c>
    </row>
    <row r="29" spans="1:2" x14ac:dyDescent="0.3">
      <c r="A29" s="20" t="s">
        <v>50</v>
      </c>
      <c r="B29" s="21">
        <f>'Wage and Rate Changes'!B25</f>
        <v>0</v>
      </c>
    </row>
    <row r="30" spans="1:2" x14ac:dyDescent="0.3">
      <c r="A30" s="20">
        <f>'Wage and Rate Changes'!B28</f>
        <v>0</v>
      </c>
      <c r="B30" s="21">
        <f>'Wage and Rate Changes'!B40</f>
        <v>0</v>
      </c>
    </row>
    <row r="31" spans="1:2" x14ac:dyDescent="0.3">
      <c r="A31" s="20" t="s">
        <v>50</v>
      </c>
      <c r="B31" s="21">
        <f>'Wage and Rate Changes'!B42</f>
        <v>0</v>
      </c>
    </row>
    <row r="32" spans="1:2" x14ac:dyDescent="0.3">
      <c r="A32" s="20">
        <f>'Wage and Rate Changes'!B45</f>
        <v>0</v>
      </c>
      <c r="B32" s="21">
        <f>'Wage and Rate Changes'!B57</f>
        <v>0</v>
      </c>
    </row>
    <row r="33" spans="1:2" x14ac:dyDescent="0.3">
      <c r="A33" s="28" t="s">
        <v>50</v>
      </c>
      <c r="B33" s="29">
        <f>'Wage and Rate Changes'!B59</f>
        <v>0</v>
      </c>
    </row>
    <row r="34" spans="1:2" x14ac:dyDescent="0.3">
      <c r="A34" s="34" t="s">
        <v>70</v>
      </c>
      <c r="B34" s="35"/>
    </row>
    <row r="35" spans="1:2" x14ac:dyDescent="0.3">
      <c r="A35" s="30">
        <f>'Employee Benefits Changes'!B23</f>
        <v>0</v>
      </c>
      <c r="B35" s="31">
        <f>'Employee Benefits Changes'!B30</f>
        <v>0</v>
      </c>
    </row>
    <row r="36" spans="1:2" x14ac:dyDescent="0.3">
      <c r="A36" s="20">
        <f>'Employee Benefits Changes'!B33</f>
        <v>0</v>
      </c>
      <c r="B36" s="21">
        <f>'Employee Benefits Changes'!B40</f>
        <v>0</v>
      </c>
    </row>
    <row r="37" spans="1:2" ht="15" customHeight="1" x14ac:dyDescent="0.3">
      <c r="A37" s="28">
        <f>'Employee Benefits Changes'!B43</f>
        <v>0</v>
      </c>
      <c r="B37" s="29">
        <f>'Employee Benefits Changes'!B50</f>
        <v>0</v>
      </c>
    </row>
    <row r="38" spans="1:2" x14ac:dyDescent="0.3">
      <c r="A38" s="25" t="s">
        <v>71</v>
      </c>
      <c r="B38" s="26"/>
    </row>
    <row r="39" spans="1:2" x14ac:dyDescent="0.3">
      <c r="A39" s="30">
        <f>'Employee Benefits Changes'!B54</f>
        <v>0</v>
      </c>
      <c r="B39" s="33">
        <f>'Employee Benefits Changes'!B66</f>
        <v>0</v>
      </c>
    </row>
    <row r="40" spans="1:2" x14ac:dyDescent="0.3">
      <c r="A40" s="20" t="s">
        <v>50</v>
      </c>
      <c r="B40" s="22">
        <f>'Employee Benefits Changes'!B68</f>
        <v>0</v>
      </c>
    </row>
    <row r="41" spans="1:2" x14ac:dyDescent="0.3">
      <c r="A41" s="20">
        <f>'Employee Benefits Changes'!B71</f>
        <v>0</v>
      </c>
      <c r="B41" s="22">
        <f>'Employee Benefits Changes'!B83</f>
        <v>0</v>
      </c>
    </row>
    <row r="42" spans="1:2" x14ac:dyDescent="0.3">
      <c r="A42" s="20" t="s">
        <v>50</v>
      </c>
      <c r="B42" s="22">
        <f>'Employee Benefits Changes'!B85</f>
        <v>0</v>
      </c>
    </row>
    <row r="43" spans="1:2" x14ac:dyDescent="0.3">
      <c r="A43" s="20">
        <f>'Employee Benefits Changes'!B88</f>
        <v>0</v>
      </c>
      <c r="B43" s="22">
        <f>'Employee Benefits Changes'!B100</f>
        <v>0</v>
      </c>
    </row>
    <row r="44" spans="1:2" x14ac:dyDescent="0.3">
      <c r="A44" s="28" t="s">
        <v>50</v>
      </c>
      <c r="B44" s="32">
        <f>'Employee Benefits Changes'!B102</f>
        <v>0</v>
      </c>
    </row>
    <row r="45" spans="1:2" x14ac:dyDescent="0.3">
      <c r="A45" s="25" t="s">
        <v>93</v>
      </c>
      <c r="B45" s="26"/>
    </row>
    <row r="46" spans="1:2" x14ac:dyDescent="0.3">
      <c r="A46" s="30">
        <f>'Employee Benefits Changes'!B106</f>
        <v>0</v>
      </c>
      <c r="B46" s="33">
        <f>'Employee Benefits Changes'!B118</f>
        <v>0</v>
      </c>
    </row>
    <row r="47" spans="1:2" x14ac:dyDescent="0.3">
      <c r="A47" s="20" t="s">
        <v>50</v>
      </c>
      <c r="B47" s="22">
        <f>'Employee Benefits Changes'!B120</f>
        <v>0</v>
      </c>
    </row>
    <row r="48" spans="1:2" x14ac:dyDescent="0.3">
      <c r="A48" s="20">
        <f>'Employee Benefits Changes'!B123</f>
        <v>0</v>
      </c>
      <c r="B48" s="22">
        <f>'Employee Benefits Changes'!B135</f>
        <v>0</v>
      </c>
    </row>
    <row r="49" spans="1:2" x14ac:dyDescent="0.3">
      <c r="A49" s="20" t="s">
        <v>50</v>
      </c>
      <c r="B49" s="22">
        <f>'Employee Benefits Changes'!B137</f>
        <v>0</v>
      </c>
    </row>
    <row r="50" spans="1:2" x14ac:dyDescent="0.3">
      <c r="A50" s="20">
        <f>'Employee Benefits Changes'!B140</f>
        <v>0</v>
      </c>
      <c r="B50" s="22">
        <f>'Employee Benefits Changes'!B152</f>
        <v>0</v>
      </c>
    </row>
    <row r="51" spans="1:2" x14ac:dyDescent="0.3">
      <c r="A51" s="28" t="s">
        <v>50</v>
      </c>
      <c r="B51" s="32">
        <f>'Employee Benefits Changes'!B154</f>
        <v>0</v>
      </c>
    </row>
    <row r="52" spans="1:2" x14ac:dyDescent="0.3">
      <c r="A52" s="25" t="s">
        <v>74</v>
      </c>
      <c r="B52" s="26"/>
    </row>
    <row r="53" spans="1:2" x14ac:dyDescent="0.3">
      <c r="A53" s="30">
        <f>'Employee Benefits Changes'!B158</f>
        <v>0</v>
      </c>
      <c r="B53" s="33">
        <f>'Employee Benefits Changes'!B165</f>
        <v>0</v>
      </c>
    </row>
    <row r="54" spans="1:2" x14ac:dyDescent="0.3">
      <c r="A54" s="20">
        <f>'Employee Benefits Changes'!B168</f>
        <v>0</v>
      </c>
      <c r="B54" s="22">
        <f>'Employee Benefits Changes'!B175</f>
        <v>0</v>
      </c>
    </row>
    <row r="55" spans="1:2" x14ac:dyDescent="0.3">
      <c r="A55" s="28">
        <f>'Employee Benefits Changes'!B178</f>
        <v>0</v>
      </c>
      <c r="B55" s="32">
        <f>'Employee Benefits Changes'!B185</f>
        <v>0</v>
      </c>
    </row>
    <row r="56" spans="1:2" x14ac:dyDescent="0.3">
      <c r="A56" s="25" t="s">
        <v>77</v>
      </c>
      <c r="B56" s="26"/>
    </row>
    <row r="57" spans="1:2" x14ac:dyDescent="0.3">
      <c r="A57" s="30">
        <f>'Employee Benefits Changes'!B189</f>
        <v>0</v>
      </c>
      <c r="B57" s="33">
        <f>'Employee Benefits Changes'!B201</f>
        <v>0</v>
      </c>
    </row>
    <row r="58" spans="1:2" x14ac:dyDescent="0.3">
      <c r="A58" s="20" t="s">
        <v>50</v>
      </c>
      <c r="B58" s="22">
        <f>'Employee Benefits Changes'!B203</f>
        <v>0</v>
      </c>
    </row>
    <row r="59" spans="1:2" x14ac:dyDescent="0.3">
      <c r="A59" s="20">
        <f>'Employee Benefits Changes'!B206</f>
        <v>0</v>
      </c>
      <c r="B59" s="22">
        <f>'Employee Benefits Changes'!B218</f>
        <v>0</v>
      </c>
    </row>
    <row r="60" spans="1:2" x14ac:dyDescent="0.3">
      <c r="A60" s="20" t="s">
        <v>50</v>
      </c>
      <c r="B60" s="22">
        <f>'Employee Benefits Changes'!B220</f>
        <v>0</v>
      </c>
    </row>
    <row r="61" spans="1:2" x14ac:dyDescent="0.3">
      <c r="A61" s="20">
        <f>'Employee Benefits Changes'!B223</f>
        <v>0</v>
      </c>
      <c r="B61" s="22">
        <f>'Employee Benefits Changes'!B235</f>
        <v>0</v>
      </c>
    </row>
    <row r="62" spans="1:2" x14ac:dyDescent="0.3">
      <c r="A62" s="28" t="s">
        <v>50</v>
      </c>
      <c r="B62" s="32">
        <f>'Employee Benefits Changes'!B237</f>
        <v>0</v>
      </c>
    </row>
    <row r="63" spans="1:2" x14ac:dyDescent="0.3">
      <c r="A63" s="25" t="s">
        <v>80</v>
      </c>
      <c r="B63" s="26"/>
    </row>
    <row r="64" spans="1:2" x14ac:dyDescent="0.3">
      <c r="A64" s="30">
        <f>'Employee Benefits Changes'!B241</f>
        <v>0</v>
      </c>
      <c r="B64" s="33">
        <f>'Employee Benefits Changes'!B250</f>
        <v>0</v>
      </c>
    </row>
    <row r="65" spans="1:9" x14ac:dyDescent="0.3">
      <c r="A65" s="20">
        <f>'Employee Benefits Changes'!B253</f>
        <v>0</v>
      </c>
      <c r="B65" s="22">
        <f>'Employee Benefits Changes'!B262</f>
        <v>0</v>
      </c>
    </row>
    <row r="66" spans="1:9" x14ac:dyDescent="0.3">
      <c r="A66" s="28">
        <f>'Employee Benefits Changes'!B265</f>
        <v>0</v>
      </c>
      <c r="B66" s="32">
        <f>'Employee Benefits Changes'!B274</f>
        <v>0</v>
      </c>
    </row>
    <row r="67" spans="1:9" x14ac:dyDescent="0.3">
      <c r="A67" s="25" t="s">
        <v>135</v>
      </c>
      <c r="B67" s="26"/>
    </row>
    <row r="68" spans="1:9" x14ac:dyDescent="0.3">
      <c r="A68" s="30">
        <f>'Employee Benefits Changes'!B315</f>
        <v>0</v>
      </c>
      <c r="B68" s="33">
        <f>'Employee Benefits Changes'!B327</f>
        <v>0</v>
      </c>
    </row>
    <row r="69" spans="1:9" x14ac:dyDescent="0.3">
      <c r="A69" s="30" t="s">
        <v>50</v>
      </c>
      <c r="B69" s="33">
        <f>'Employee Benefits Changes'!B329</f>
        <v>0</v>
      </c>
    </row>
    <row r="70" spans="1:9" ht="15" customHeight="1" x14ac:dyDescent="0.3">
      <c r="A70" s="20">
        <f>'Employee Benefits Changes'!B333</f>
        <v>0</v>
      </c>
      <c r="B70" s="22">
        <f>'Employee Benefits Changes'!B345</f>
        <v>0</v>
      </c>
      <c r="C70" s="10"/>
      <c r="D70" s="10"/>
      <c r="E70" s="10"/>
      <c r="F70" s="10"/>
      <c r="G70" s="10"/>
      <c r="H70" s="10"/>
      <c r="I70" s="10"/>
    </row>
    <row r="71" spans="1:9" ht="15" customHeight="1" x14ac:dyDescent="0.3">
      <c r="A71" s="28" t="s">
        <v>50</v>
      </c>
      <c r="B71" s="32">
        <f>'Employee Benefits Changes'!B347</f>
        <v>0</v>
      </c>
      <c r="C71" s="10"/>
      <c r="D71" s="10"/>
      <c r="E71" s="10"/>
      <c r="F71" s="10"/>
      <c r="G71" s="10"/>
      <c r="H71" s="10"/>
      <c r="I71" s="10"/>
    </row>
    <row r="72" spans="1:9" x14ac:dyDescent="0.3">
      <c r="A72" s="28">
        <f>'Employee Benefits Changes'!B350</f>
        <v>0</v>
      </c>
      <c r="B72" s="32">
        <f>'Employee Benefits Changes'!B362</f>
        <v>0</v>
      </c>
      <c r="C72" s="10"/>
      <c r="D72" s="10"/>
      <c r="E72" s="10"/>
      <c r="F72" s="10"/>
      <c r="G72" s="10"/>
      <c r="H72" s="10"/>
      <c r="I72" s="10"/>
    </row>
    <row r="73" spans="1:9" x14ac:dyDescent="0.3">
      <c r="A73" s="66" t="s">
        <v>50</v>
      </c>
      <c r="B73" s="22">
        <f>'Employee Benefits Changes'!B364</f>
        <v>0</v>
      </c>
      <c r="C73" s="10"/>
      <c r="D73" s="10"/>
      <c r="E73" s="10"/>
      <c r="F73" s="10"/>
      <c r="G73" s="10"/>
      <c r="H73" s="10"/>
      <c r="I73" s="10"/>
    </row>
    <row r="74" spans="1:9" x14ac:dyDescent="0.3">
      <c r="A74" s="25" t="s">
        <v>99</v>
      </c>
      <c r="B74" s="26"/>
    </row>
    <row r="75" spans="1:9" x14ac:dyDescent="0.3">
      <c r="A75" s="30">
        <f>'Staff and Vendor Changes'!B12</f>
        <v>0</v>
      </c>
      <c r="B75" s="31">
        <f>'Staff and Vendor Changes'!B19</f>
        <v>0</v>
      </c>
    </row>
    <row r="76" spans="1:9" x14ac:dyDescent="0.3">
      <c r="A76" s="20">
        <f>'Staff and Vendor Changes'!B22</f>
        <v>0</v>
      </c>
      <c r="B76" s="21">
        <f>'Staff and Vendor Changes'!B29</f>
        <v>0</v>
      </c>
    </row>
    <row r="77" spans="1:9" x14ac:dyDescent="0.3">
      <c r="A77" s="28">
        <f>'Staff and Vendor Changes'!B32</f>
        <v>0</v>
      </c>
      <c r="B77" s="29">
        <f>'Staff and Vendor Changes'!B39</f>
        <v>0</v>
      </c>
    </row>
    <row r="78" spans="1:9" x14ac:dyDescent="0.3">
      <c r="A78" s="25" t="s">
        <v>100</v>
      </c>
      <c r="B78" s="26"/>
    </row>
    <row r="79" spans="1:9" x14ac:dyDescent="0.3">
      <c r="A79" s="30">
        <f>'Staff and Vendor Changes'!B43</f>
        <v>0</v>
      </c>
      <c r="B79" s="31">
        <f>'Staff and Vendor Changes'!B53</f>
        <v>0</v>
      </c>
    </row>
    <row r="80" spans="1:9" x14ac:dyDescent="0.3">
      <c r="A80" s="20" t="s">
        <v>50</v>
      </c>
      <c r="B80" s="21">
        <f>'Staff and Vendor Changes'!B55</f>
        <v>0</v>
      </c>
    </row>
    <row r="81" spans="1:2" x14ac:dyDescent="0.3">
      <c r="A81" s="20">
        <f>'Staff and Vendor Changes'!B58</f>
        <v>0</v>
      </c>
      <c r="B81" s="21">
        <f>'Staff and Vendor Changes'!B68</f>
        <v>0</v>
      </c>
    </row>
    <row r="82" spans="1:2" x14ac:dyDescent="0.3">
      <c r="A82" s="20" t="s">
        <v>50</v>
      </c>
      <c r="B82" s="21">
        <f>'Staff and Vendor Changes'!B70</f>
        <v>0</v>
      </c>
    </row>
    <row r="83" spans="1:2" x14ac:dyDescent="0.3">
      <c r="A83" s="20">
        <f>'Staff and Vendor Changes'!B73</f>
        <v>0</v>
      </c>
      <c r="B83" s="21">
        <f>'Staff and Vendor Changes'!B83</f>
        <v>0</v>
      </c>
    </row>
    <row r="84" spans="1:2" x14ac:dyDescent="0.3">
      <c r="A84" s="28" t="s">
        <v>50</v>
      </c>
      <c r="B84" s="29">
        <f>'Staff and Vendor Changes'!B85</f>
        <v>0</v>
      </c>
    </row>
    <row r="85" spans="1:2" x14ac:dyDescent="0.3">
      <c r="A85" s="25" t="s">
        <v>108</v>
      </c>
      <c r="B85" s="26"/>
    </row>
    <row r="86" spans="1:2" x14ac:dyDescent="0.3">
      <c r="A86" s="30">
        <f>'Respite Camp Changes'!B10</f>
        <v>0</v>
      </c>
      <c r="B86" s="31">
        <f>'Respite Camp Changes'!B12</f>
        <v>0</v>
      </c>
    </row>
    <row r="87" spans="1:2" x14ac:dyDescent="0.3">
      <c r="A87" s="27" t="s">
        <v>119</v>
      </c>
      <c r="B87" s="27"/>
    </row>
    <row r="88" spans="1:2" x14ac:dyDescent="0.3">
      <c r="A88" s="20">
        <f>'Service Changes'!B12</f>
        <v>0</v>
      </c>
      <c r="B88" s="21">
        <f>'Service Changes'!B21</f>
        <v>0</v>
      </c>
    </row>
    <row r="89" spans="1:2" x14ac:dyDescent="0.3">
      <c r="A89" s="20" t="s">
        <v>50</v>
      </c>
      <c r="B89" s="21">
        <f>'Service Changes'!B23</f>
        <v>0</v>
      </c>
    </row>
    <row r="90" spans="1:2" x14ac:dyDescent="0.3">
      <c r="A90" s="20">
        <f>'Service Changes'!B26</f>
        <v>0</v>
      </c>
      <c r="B90" s="21">
        <f>'Service Changes'!B35</f>
        <v>0</v>
      </c>
    </row>
    <row r="91" spans="1:2" x14ac:dyDescent="0.3">
      <c r="A91" s="28" t="s">
        <v>50</v>
      </c>
      <c r="B91" s="21">
        <f>'Service Changes'!B37</f>
        <v>0</v>
      </c>
    </row>
    <row r="92" spans="1:2" x14ac:dyDescent="0.3">
      <c r="A92" s="24" t="s">
        <v>120</v>
      </c>
      <c r="B92" s="26"/>
    </row>
    <row r="93" spans="1:2" x14ac:dyDescent="0.3">
      <c r="A93" s="30">
        <f>'IFDGS Changes'!B11</f>
        <v>0</v>
      </c>
      <c r="B93" s="21">
        <f>'IFDGS Changes'!B13</f>
        <v>0</v>
      </c>
    </row>
    <row r="94" spans="1:2" x14ac:dyDescent="0.3">
      <c r="A94" s="90" t="s">
        <v>128</v>
      </c>
      <c r="B94" s="91"/>
    </row>
    <row r="95" spans="1:2" x14ac:dyDescent="0.3">
      <c r="A95">
        <f>'Other Tax Changes'!B8</f>
        <v>0</v>
      </c>
      <c r="B95" s="37">
        <f>'Other Tax Changes'!B14</f>
        <v>0</v>
      </c>
    </row>
    <row r="97" spans="1:2" x14ac:dyDescent="0.3">
      <c r="A97" s="89" t="s">
        <v>41</v>
      </c>
      <c r="B97" s="89"/>
    </row>
    <row r="98" spans="1:2" x14ac:dyDescent="0.3">
      <c r="A98" s="25" t="s">
        <v>125</v>
      </c>
      <c r="B98" s="26" t="s">
        <v>42</v>
      </c>
    </row>
    <row r="99" spans="1:2" x14ac:dyDescent="0.3">
      <c r="A99" s="19">
        <f>SUMIF(B28:B95,"&lt;0")</f>
        <v>0</v>
      </c>
      <c r="B99" s="19">
        <f>SUMIF(B28:B95,"&gt;0")</f>
        <v>0</v>
      </c>
    </row>
    <row r="106" spans="1:2" ht="9" customHeight="1" x14ac:dyDescent="0.3"/>
    <row r="107" spans="1:2" ht="15" customHeight="1" x14ac:dyDescent="0.3"/>
    <row r="109" spans="1:2" ht="18.75" customHeight="1" x14ac:dyDescent="0.3"/>
    <row r="142" ht="8.25" customHeight="1" x14ac:dyDescent="0.3"/>
    <row r="149" ht="9" customHeight="1" x14ac:dyDescent="0.3"/>
  </sheetData>
  <sheetProtection algorithmName="SHA-512" hashValue="s9WXfGDhR5MW/yoOs83L+7v4KV83ClgUpKRs39NdpUo4Y51HCU8R0jSPLVCVW23LnMp+58ABAL0sgn7+HOJNBg==" saltValue="6dD1ar1xW/a+g+zwWqkGsw==" spinCount="100000" sheet="1" objects="1" scenarios="1"/>
  <mergeCells count="5">
    <mergeCell ref="A97:B97"/>
    <mergeCell ref="A5:B5"/>
    <mergeCell ref="A6:B6"/>
    <mergeCell ref="A26:B26"/>
    <mergeCell ref="A94:B94"/>
  </mergeCells>
  <conditionalFormatting sqref="B28:B33 B35:B37 B39:B44 B46:B51 B53:B55">
    <cfRule type="cellIs" dxfId="5" priority="1" operator="lessThan">
      <formula>0</formula>
    </cfRule>
    <cfRule type="cellIs" dxfId="4" priority="5" operator="greaterThan">
      <formula>0</formula>
    </cfRule>
  </conditionalFormatting>
  <conditionalFormatting sqref="B57:B62 B64:B66 A68:B68 B69 A70:B70 B71 A72:B72 B73 B75:B77 B79:B84 B86 B88:B91 B93">
    <cfRule type="cellIs" dxfId="3" priority="3" operator="lessThan">
      <formula>0</formula>
    </cfRule>
    <cfRule type="cellIs" dxfId="2" priority="4" operator="greater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5830C-C8FE-4849-A32F-681C6CED7E09}">
  <sheetPr codeName="Sheet3"/>
  <dimension ref="A1:B69"/>
  <sheetViews>
    <sheetView showGridLines="0" zoomScaleNormal="100" workbookViewId="0">
      <selection activeCell="I32" sqref="I32"/>
    </sheetView>
  </sheetViews>
  <sheetFormatPr defaultColWidth="8.88671875" defaultRowHeight="14.4" x14ac:dyDescent="0.3"/>
  <cols>
    <col min="1" max="1" width="42.33203125" customWidth="1"/>
    <col min="2" max="2" width="47.5546875" customWidth="1"/>
  </cols>
  <sheetData>
    <row r="1" spans="1:2" x14ac:dyDescent="0.3">
      <c r="A1" s="94" t="s">
        <v>152</v>
      </c>
      <c r="B1" s="95"/>
    </row>
    <row r="2" spans="1:2" x14ac:dyDescent="0.3">
      <c r="A2" s="95"/>
      <c r="B2" s="95"/>
    </row>
    <row r="3" spans="1:2" ht="13.95" customHeight="1" x14ac:dyDescent="0.3"/>
    <row r="4" spans="1:2" x14ac:dyDescent="0.3">
      <c r="A4" s="38" t="s">
        <v>37</v>
      </c>
      <c r="B4" s="39">
        <f>'Modification Cover'!B10</f>
        <v>0</v>
      </c>
    </row>
    <row r="5" spans="1:2" x14ac:dyDescent="0.3">
      <c r="A5" s="38" t="s">
        <v>4</v>
      </c>
      <c r="B5" s="39">
        <f>'Modification Cover'!B12</f>
        <v>0</v>
      </c>
    </row>
    <row r="6" spans="1:2" ht="15" customHeight="1" x14ac:dyDescent="0.3">
      <c r="A6" s="38" t="s">
        <v>40</v>
      </c>
      <c r="B6" s="40">
        <f>DATEDIF(B4,B5+365,"d")/7</f>
        <v>52.142857142857146</v>
      </c>
    </row>
    <row r="7" spans="1:2" ht="15" customHeight="1" x14ac:dyDescent="0.3">
      <c r="A7" s="38"/>
      <c r="B7" s="40"/>
    </row>
    <row r="8" spans="1:2" ht="15" customHeight="1" x14ac:dyDescent="0.3">
      <c r="A8" s="38"/>
      <c r="B8" s="40"/>
    </row>
    <row r="9" spans="1:2" ht="15" customHeight="1" x14ac:dyDescent="0.3">
      <c r="A9" s="38"/>
      <c r="B9" s="40"/>
    </row>
    <row r="10" spans="1:2" x14ac:dyDescent="0.3">
      <c r="A10" s="92"/>
      <c r="B10" s="92"/>
    </row>
    <row r="11" spans="1:2" x14ac:dyDescent="0.3">
      <c r="A11" t="s">
        <v>38</v>
      </c>
      <c r="B11" s="13"/>
    </row>
    <row r="12" spans="1:2" x14ac:dyDescent="0.3">
      <c r="A12" s="11" t="s">
        <v>39</v>
      </c>
    </row>
    <row r="13" spans="1:2" ht="9" customHeight="1" x14ac:dyDescent="0.3"/>
    <row r="14" spans="1:2" x14ac:dyDescent="0.3">
      <c r="A14" t="s">
        <v>43</v>
      </c>
      <c r="B14" s="16"/>
    </row>
    <row r="16" spans="1:2" x14ac:dyDescent="0.3">
      <c r="A16" t="s">
        <v>44</v>
      </c>
      <c r="B16" s="17"/>
    </row>
    <row r="18" spans="1:2" x14ac:dyDescent="0.3">
      <c r="A18" t="s">
        <v>45</v>
      </c>
      <c r="B18" s="17"/>
    </row>
    <row r="20" spans="1:2" x14ac:dyDescent="0.3">
      <c r="A20" t="s">
        <v>47</v>
      </c>
      <c r="B20" s="18"/>
    </row>
    <row r="21" spans="1:2" x14ac:dyDescent="0.3">
      <c r="A21" s="11" t="s">
        <v>48</v>
      </c>
    </row>
    <row r="22" spans="1:2" x14ac:dyDescent="0.3">
      <c r="A22" s="11"/>
    </row>
    <row r="23" spans="1:2" x14ac:dyDescent="0.3">
      <c r="A23" t="s">
        <v>46</v>
      </c>
      <c r="B23" s="41">
        <f>(B18-B16)*B14*B6</f>
        <v>0</v>
      </c>
    </row>
    <row r="25" spans="1:2" x14ac:dyDescent="0.3">
      <c r="A25" t="s">
        <v>49</v>
      </c>
      <c r="B25" s="41">
        <f>B20*B23</f>
        <v>0</v>
      </c>
    </row>
    <row r="27" spans="1:2" x14ac:dyDescent="0.3">
      <c r="A27" s="92"/>
      <c r="B27" s="92"/>
    </row>
    <row r="28" spans="1:2" x14ac:dyDescent="0.3">
      <c r="A28" t="s">
        <v>38</v>
      </c>
      <c r="B28" s="13"/>
    </row>
    <row r="29" spans="1:2" x14ac:dyDescent="0.3">
      <c r="A29" s="11" t="s">
        <v>39</v>
      </c>
    </row>
    <row r="31" spans="1:2" x14ac:dyDescent="0.3">
      <c r="A31" t="s">
        <v>43</v>
      </c>
      <c r="B31" s="16"/>
    </row>
    <row r="33" spans="1:2" x14ac:dyDescent="0.3">
      <c r="A33" t="s">
        <v>44</v>
      </c>
      <c r="B33" s="17"/>
    </row>
    <row r="35" spans="1:2" x14ac:dyDescent="0.3">
      <c r="A35" t="s">
        <v>45</v>
      </c>
      <c r="B35" s="17"/>
    </row>
    <row r="37" spans="1:2" x14ac:dyDescent="0.3">
      <c r="A37" t="s">
        <v>47</v>
      </c>
      <c r="B37" s="18"/>
    </row>
    <row r="38" spans="1:2" x14ac:dyDescent="0.3">
      <c r="A38" s="11" t="s">
        <v>48</v>
      </c>
    </row>
    <row r="39" spans="1:2" x14ac:dyDescent="0.3">
      <c r="A39" s="11"/>
    </row>
    <row r="40" spans="1:2" x14ac:dyDescent="0.3">
      <c r="A40" t="s">
        <v>46</v>
      </c>
      <c r="B40" s="41">
        <f>(B35-B33)*B31*B6</f>
        <v>0</v>
      </c>
    </row>
    <row r="42" spans="1:2" x14ac:dyDescent="0.3">
      <c r="A42" t="s">
        <v>49</v>
      </c>
      <c r="B42" s="41">
        <f>B37*B40</f>
        <v>0</v>
      </c>
    </row>
    <row r="44" spans="1:2" x14ac:dyDescent="0.3">
      <c r="A44" s="92"/>
      <c r="B44" s="92"/>
    </row>
    <row r="45" spans="1:2" x14ac:dyDescent="0.3">
      <c r="A45" t="s">
        <v>38</v>
      </c>
      <c r="B45" s="13"/>
    </row>
    <row r="46" spans="1:2" x14ac:dyDescent="0.3">
      <c r="A46" s="11" t="s">
        <v>39</v>
      </c>
    </row>
    <row r="48" spans="1:2" x14ac:dyDescent="0.3">
      <c r="A48" t="s">
        <v>43</v>
      </c>
      <c r="B48" s="16"/>
    </row>
    <row r="50" spans="1:2" x14ac:dyDescent="0.3">
      <c r="A50" t="s">
        <v>44</v>
      </c>
      <c r="B50" s="17"/>
    </row>
    <row r="52" spans="1:2" x14ac:dyDescent="0.3">
      <c r="A52" t="s">
        <v>45</v>
      </c>
      <c r="B52" s="17"/>
    </row>
    <row r="54" spans="1:2" x14ac:dyDescent="0.3">
      <c r="A54" t="s">
        <v>47</v>
      </c>
      <c r="B54" s="18"/>
    </row>
    <row r="55" spans="1:2" x14ac:dyDescent="0.3">
      <c r="A55" s="11" t="s">
        <v>48</v>
      </c>
    </row>
    <row r="56" spans="1:2" x14ac:dyDescent="0.3">
      <c r="A56" s="11"/>
    </row>
    <row r="57" spans="1:2" x14ac:dyDescent="0.3">
      <c r="A57" t="s">
        <v>46</v>
      </c>
      <c r="B57" s="41">
        <f>(B52-B50)*B48*B6</f>
        <v>0</v>
      </c>
    </row>
    <row r="59" spans="1:2" x14ac:dyDescent="0.3">
      <c r="A59" t="s">
        <v>49</v>
      </c>
      <c r="B59" s="41">
        <f>B54*B57</f>
        <v>0</v>
      </c>
    </row>
    <row r="62" spans="1:2" x14ac:dyDescent="0.3">
      <c r="A62" s="50" t="s">
        <v>89</v>
      </c>
      <c r="B62" s="50"/>
    </row>
    <row r="63" spans="1:2" x14ac:dyDescent="0.3">
      <c r="A63" s="93"/>
      <c r="B63" s="93"/>
    </row>
    <row r="64" spans="1:2" x14ac:dyDescent="0.3">
      <c r="A64" s="93"/>
      <c r="B64" s="93"/>
    </row>
    <row r="65" spans="1:2" x14ac:dyDescent="0.3">
      <c r="A65" s="93"/>
      <c r="B65" s="93"/>
    </row>
    <row r="66" spans="1:2" x14ac:dyDescent="0.3">
      <c r="A66" s="93"/>
      <c r="B66" s="93"/>
    </row>
    <row r="67" spans="1:2" x14ac:dyDescent="0.3">
      <c r="A67" s="93"/>
      <c r="B67" s="93"/>
    </row>
    <row r="68" spans="1:2" x14ac:dyDescent="0.3">
      <c r="A68" s="93"/>
      <c r="B68" s="93"/>
    </row>
    <row r="69" spans="1:2" x14ac:dyDescent="0.3">
      <c r="A69" s="93"/>
      <c r="B69" s="93"/>
    </row>
  </sheetData>
  <sheetProtection algorithmName="SHA-512" hashValue="dc2EUTH+2qmGnf4dNNsd34UQcuDhuKMhvIKX1kEi7uu35usC/UWS4p4/t+s6LeNEJRPJ+DZEZ7s4V8gYQJ+l9Q==" saltValue="isu8sM8VrfoIPAjnHL18QQ==" spinCount="100000" sheet="1" objects="1" scenarios="1"/>
  <mergeCells count="5">
    <mergeCell ref="A10:B10"/>
    <mergeCell ref="A27:B27"/>
    <mergeCell ref="A44:B44"/>
    <mergeCell ref="A63:B69"/>
    <mergeCell ref="A1:B2"/>
  </mergeCells>
  <dataValidations count="1">
    <dataValidation type="list" allowBlank="1" showInputMessage="1" showErrorMessage="1" sqref="B11 B28 B45" xr:uid="{81F6DA93-C9B2-49E5-82DC-02A97E1287BE}">
      <formula1>"Community Development Services (CDS), Employment Services - Ongoing Job Supports, Employment Services - Follow Along Supports, Nursing Support Services, Personal Supports, Participant Education/Training/Advocacy, Respite Care Supports, Support Broker"</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5E7F-A197-473F-84CB-7B5A86921E6A}">
  <sheetPr codeName="Sheet4"/>
  <dimension ref="A1:I374"/>
  <sheetViews>
    <sheetView showGridLines="0" zoomScale="130" zoomScaleNormal="130" workbookViewId="0">
      <selection activeCell="C7" sqref="C7"/>
    </sheetView>
  </sheetViews>
  <sheetFormatPr defaultColWidth="8.88671875" defaultRowHeight="14.4" x14ac:dyDescent="0.3"/>
  <cols>
    <col min="1" max="1" width="63.109375" bestFit="1" customWidth="1"/>
    <col min="2" max="2" width="43.88671875" customWidth="1"/>
  </cols>
  <sheetData>
    <row r="1" spans="1:9" ht="31.95" customHeight="1" thickBot="1" x14ac:dyDescent="0.35">
      <c r="A1" s="102" t="s">
        <v>153</v>
      </c>
      <c r="B1" s="103"/>
    </row>
    <row r="2" spans="1:9" ht="9" customHeight="1" x14ac:dyDescent="0.3">
      <c r="A2" s="42"/>
      <c r="B2" s="42"/>
    </row>
    <row r="3" spans="1:9" ht="31.95" customHeight="1" x14ac:dyDescent="0.3">
      <c r="A3" s="78" t="s">
        <v>51</v>
      </c>
      <c r="B3" s="81"/>
    </row>
    <row r="4" spans="1:9" ht="11.4" customHeight="1" x14ac:dyDescent="0.3">
      <c r="A4" s="42"/>
      <c r="B4" s="42"/>
    </row>
    <row r="5" spans="1:9" ht="60" customHeight="1" x14ac:dyDescent="0.3">
      <c r="A5" s="78" t="s">
        <v>52</v>
      </c>
      <c r="B5" s="78"/>
    </row>
    <row r="6" spans="1:9" ht="20.399999999999999" customHeight="1" x14ac:dyDescent="0.3">
      <c r="A6" s="42"/>
      <c r="B6" s="42"/>
    </row>
    <row r="7" spans="1:9" ht="46.95" customHeight="1" x14ac:dyDescent="0.3">
      <c r="A7" s="78" t="s">
        <v>53</v>
      </c>
      <c r="B7" s="78"/>
    </row>
    <row r="8" spans="1:9" ht="9" customHeight="1" x14ac:dyDescent="0.3">
      <c r="A8" s="36"/>
      <c r="B8" s="36"/>
    </row>
    <row r="9" spans="1:9" x14ac:dyDescent="0.3">
      <c r="A9" s="105" t="s">
        <v>54</v>
      </c>
      <c r="B9" s="105"/>
      <c r="C9" s="43"/>
      <c r="D9" s="43"/>
      <c r="E9" s="43"/>
      <c r="F9" s="43"/>
      <c r="G9" s="43"/>
      <c r="H9" s="43"/>
      <c r="I9" s="43"/>
    </row>
    <row r="10" spans="1:9" ht="7.95" customHeight="1" x14ac:dyDescent="0.3"/>
    <row r="11" spans="1:9" x14ac:dyDescent="0.3">
      <c r="A11" s="104" t="s">
        <v>55</v>
      </c>
      <c r="B11" s="104"/>
    </row>
    <row r="13" spans="1:9" x14ac:dyDescent="0.3">
      <c r="A13" s="38" t="s">
        <v>37</v>
      </c>
      <c r="B13" s="39">
        <f>'Modification Cover'!B10</f>
        <v>0</v>
      </c>
    </row>
    <row r="14" spans="1:9" x14ac:dyDescent="0.3">
      <c r="A14" s="38" t="s">
        <v>4</v>
      </c>
      <c r="B14" s="39">
        <f>'Modification Cover'!B12</f>
        <v>0</v>
      </c>
    </row>
    <row r="15" spans="1:9" x14ac:dyDescent="0.3">
      <c r="A15" s="38" t="s">
        <v>40</v>
      </c>
      <c r="B15" s="40">
        <f>DATEDIF(B13,B14+365,"d")/7</f>
        <v>52.142857142857146</v>
      </c>
    </row>
    <row r="16" spans="1:9" x14ac:dyDescent="0.3">
      <c r="A16" s="38" t="s">
        <v>59</v>
      </c>
      <c r="B16" s="44">
        <f>DATEDIF(B13,B14+369,"m")</f>
        <v>12</v>
      </c>
    </row>
    <row r="17" spans="1:2" x14ac:dyDescent="0.3">
      <c r="A17" s="38"/>
      <c r="B17" s="44"/>
    </row>
    <row r="18" spans="1:2" x14ac:dyDescent="0.3">
      <c r="A18" s="38"/>
      <c r="B18" s="44"/>
    </row>
    <row r="19" spans="1:2" ht="13.5" customHeight="1" x14ac:dyDescent="0.3">
      <c r="A19" s="38"/>
      <c r="B19" s="44"/>
    </row>
    <row r="20" spans="1:2" ht="9" customHeight="1" x14ac:dyDescent="0.3"/>
    <row r="21" spans="1:2" x14ac:dyDescent="0.3">
      <c r="A21" s="89" t="s">
        <v>56</v>
      </c>
      <c r="B21" s="89"/>
    </row>
    <row r="22" spans="1:2" x14ac:dyDescent="0.3">
      <c r="A22" s="92" t="s">
        <v>90</v>
      </c>
      <c r="B22" s="92"/>
    </row>
    <row r="23" spans="1:2" x14ac:dyDescent="0.3">
      <c r="A23" t="s">
        <v>38</v>
      </c>
      <c r="B23" s="13"/>
    </row>
    <row r="24" spans="1:2" x14ac:dyDescent="0.3">
      <c r="A24" s="11" t="s">
        <v>39</v>
      </c>
    </row>
    <row r="26" spans="1:2" x14ac:dyDescent="0.3">
      <c r="A26" t="s">
        <v>144</v>
      </c>
      <c r="B26" s="16"/>
    </row>
    <row r="28" spans="1:2" x14ac:dyDescent="0.3">
      <c r="A28" t="s">
        <v>57</v>
      </c>
      <c r="B28" s="17"/>
    </row>
    <row r="30" spans="1:2" x14ac:dyDescent="0.3">
      <c r="A30" s="45" t="s">
        <v>58</v>
      </c>
      <c r="B30" s="41">
        <f>B28*B26*B16</f>
        <v>0</v>
      </c>
    </row>
    <row r="32" spans="1:2" x14ac:dyDescent="0.3">
      <c r="A32" s="92" t="s">
        <v>91</v>
      </c>
      <c r="B32" s="92"/>
    </row>
    <row r="33" spans="1:2" x14ac:dyDescent="0.3">
      <c r="A33" t="s">
        <v>38</v>
      </c>
      <c r="B33" s="13"/>
    </row>
    <row r="34" spans="1:2" x14ac:dyDescent="0.3">
      <c r="A34" s="11" t="s">
        <v>39</v>
      </c>
    </row>
    <row r="36" spans="1:2" x14ac:dyDescent="0.3">
      <c r="A36" t="s">
        <v>145</v>
      </c>
      <c r="B36" s="16"/>
    </row>
    <row r="38" spans="1:2" x14ac:dyDescent="0.3">
      <c r="A38" t="s">
        <v>57</v>
      </c>
      <c r="B38" s="17"/>
    </row>
    <row r="40" spans="1:2" x14ac:dyDescent="0.3">
      <c r="A40" s="45" t="s">
        <v>58</v>
      </c>
      <c r="B40" s="41">
        <f>B38*B36*B16</f>
        <v>0</v>
      </c>
    </row>
    <row r="42" spans="1:2" x14ac:dyDescent="0.3">
      <c r="A42" s="92" t="s">
        <v>92</v>
      </c>
      <c r="B42" s="92"/>
    </row>
    <row r="43" spans="1:2" x14ac:dyDescent="0.3">
      <c r="A43" t="s">
        <v>38</v>
      </c>
      <c r="B43" s="13"/>
    </row>
    <row r="44" spans="1:2" x14ac:dyDescent="0.3">
      <c r="A44" s="11" t="s">
        <v>39</v>
      </c>
    </row>
    <row r="46" spans="1:2" x14ac:dyDescent="0.3">
      <c r="A46" t="s">
        <v>144</v>
      </c>
      <c r="B46" s="16"/>
    </row>
    <row r="48" spans="1:2" x14ac:dyDescent="0.3">
      <c r="A48" t="s">
        <v>57</v>
      </c>
      <c r="B48" s="17"/>
    </row>
    <row r="50" spans="1:2" ht="15" customHeight="1" x14ac:dyDescent="0.3">
      <c r="A50" s="45" t="s">
        <v>58</v>
      </c>
      <c r="B50" s="41">
        <f>B48*B46*B16</f>
        <v>0</v>
      </c>
    </row>
    <row r="51" spans="1:2" ht="15" customHeight="1" x14ac:dyDescent="0.3"/>
    <row r="52" spans="1:2" x14ac:dyDescent="0.3">
      <c r="A52" s="89" t="s">
        <v>60</v>
      </c>
      <c r="B52" s="89"/>
    </row>
    <row r="53" spans="1:2" x14ac:dyDescent="0.3">
      <c r="A53" s="92" t="s">
        <v>90</v>
      </c>
      <c r="B53" s="92"/>
    </row>
    <row r="54" spans="1:2" x14ac:dyDescent="0.3">
      <c r="A54" t="s">
        <v>38</v>
      </c>
      <c r="B54" s="13"/>
    </row>
    <row r="55" spans="1:2" x14ac:dyDescent="0.3">
      <c r="A55" s="11" t="s">
        <v>39</v>
      </c>
    </row>
    <row r="57" spans="1:2" x14ac:dyDescent="0.3">
      <c r="A57" t="s">
        <v>146</v>
      </c>
      <c r="B57" s="6"/>
    </row>
    <row r="59" spans="1:2" x14ac:dyDescent="0.3">
      <c r="A59" t="s">
        <v>61</v>
      </c>
      <c r="B59" s="17"/>
    </row>
    <row r="61" spans="1:2" x14ac:dyDescent="0.3">
      <c r="A61" s="45" t="s">
        <v>65</v>
      </c>
      <c r="B61" s="6"/>
    </row>
    <row r="63" spans="1:2" x14ac:dyDescent="0.3">
      <c r="A63" t="s">
        <v>62</v>
      </c>
      <c r="B63" s="18"/>
    </row>
    <row r="64" spans="1:2" x14ac:dyDescent="0.3">
      <c r="A64" s="11" t="s">
        <v>48</v>
      </c>
    </row>
    <row r="66" spans="1:2" x14ac:dyDescent="0.3">
      <c r="A66" t="s">
        <v>63</v>
      </c>
      <c r="B66" s="46">
        <f>B57*B59*B61</f>
        <v>0</v>
      </c>
    </row>
    <row r="68" spans="1:2" x14ac:dyDescent="0.3">
      <c r="A68" t="s">
        <v>64</v>
      </c>
      <c r="B68" s="47">
        <f>B63*B66</f>
        <v>0</v>
      </c>
    </row>
    <row r="69" spans="1:2" ht="17.399999999999999" customHeight="1" x14ac:dyDescent="0.3"/>
    <row r="70" spans="1:2" ht="17.399999999999999" customHeight="1" x14ac:dyDescent="0.3">
      <c r="A70" s="92" t="s">
        <v>91</v>
      </c>
      <c r="B70" s="92"/>
    </row>
    <row r="71" spans="1:2" ht="17.399999999999999" customHeight="1" x14ac:dyDescent="0.3">
      <c r="A71" t="s">
        <v>38</v>
      </c>
      <c r="B71" s="13"/>
    </row>
    <row r="72" spans="1:2" ht="17.399999999999999" customHeight="1" x14ac:dyDescent="0.3">
      <c r="A72" s="11" t="s">
        <v>39</v>
      </c>
    </row>
    <row r="73" spans="1:2" ht="17.399999999999999" customHeight="1" x14ac:dyDescent="0.3"/>
    <row r="74" spans="1:2" ht="17.399999999999999" customHeight="1" x14ac:dyDescent="0.3">
      <c r="A74" t="s">
        <v>146</v>
      </c>
      <c r="B74" s="6"/>
    </row>
    <row r="75" spans="1:2" ht="17.399999999999999" customHeight="1" x14ac:dyDescent="0.3"/>
    <row r="76" spans="1:2" ht="17.399999999999999" customHeight="1" x14ac:dyDescent="0.3">
      <c r="A76" t="s">
        <v>61</v>
      </c>
      <c r="B76" s="17"/>
    </row>
    <row r="77" spans="1:2" ht="17.399999999999999" customHeight="1" x14ac:dyDescent="0.3"/>
    <row r="78" spans="1:2" ht="17.399999999999999" customHeight="1" x14ac:dyDescent="0.3">
      <c r="A78" s="45" t="s">
        <v>65</v>
      </c>
      <c r="B78" s="6"/>
    </row>
    <row r="79" spans="1:2" ht="17.399999999999999" customHeight="1" x14ac:dyDescent="0.3"/>
    <row r="80" spans="1:2" ht="17.399999999999999" customHeight="1" x14ac:dyDescent="0.3">
      <c r="A80" t="s">
        <v>62</v>
      </c>
      <c r="B80" s="18"/>
    </row>
    <row r="81" spans="1:2" ht="17.399999999999999" customHeight="1" x14ac:dyDescent="0.3">
      <c r="A81" s="11" t="s">
        <v>48</v>
      </c>
    </row>
    <row r="82" spans="1:2" ht="17.399999999999999" customHeight="1" x14ac:dyDescent="0.3"/>
    <row r="83" spans="1:2" ht="17.399999999999999" customHeight="1" x14ac:dyDescent="0.3">
      <c r="A83" t="s">
        <v>63</v>
      </c>
      <c r="B83" s="46">
        <f>B74*B76*B78</f>
        <v>0</v>
      </c>
    </row>
    <row r="84" spans="1:2" ht="17.399999999999999" customHeight="1" x14ac:dyDescent="0.3"/>
    <row r="85" spans="1:2" ht="17.399999999999999" customHeight="1" x14ac:dyDescent="0.3">
      <c r="A85" t="s">
        <v>64</v>
      </c>
      <c r="B85" s="47">
        <f>B80*B83</f>
        <v>0</v>
      </c>
    </row>
    <row r="86" spans="1:2" ht="17.399999999999999" customHeight="1" x14ac:dyDescent="0.3"/>
    <row r="87" spans="1:2" ht="17.399999999999999" customHeight="1" x14ac:dyDescent="0.3">
      <c r="A87" s="92" t="s">
        <v>92</v>
      </c>
      <c r="B87" s="92"/>
    </row>
    <row r="88" spans="1:2" ht="17.399999999999999" customHeight="1" x14ac:dyDescent="0.3">
      <c r="A88" t="s">
        <v>38</v>
      </c>
      <c r="B88" s="13"/>
    </row>
    <row r="89" spans="1:2" ht="17.399999999999999" customHeight="1" x14ac:dyDescent="0.3">
      <c r="A89" s="11" t="s">
        <v>39</v>
      </c>
    </row>
    <row r="90" spans="1:2" ht="17.399999999999999" customHeight="1" x14ac:dyDescent="0.3"/>
    <row r="91" spans="1:2" ht="17.399999999999999" customHeight="1" x14ac:dyDescent="0.3">
      <c r="A91" t="s">
        <v>146</v>
      </c>
      <c r="B91" s="6"/>
    </row>
    <row r="92" spans="1:2" ht="17.399999999999999" customHeight="1" x14ac:dyDescent="0.3"/>
    <row r="93" spans="1:2" ht="17.399999999999999" customHeight="1" x14ac:dyDescent="0.3">
      <c r="A93" t="s">
        <v>61</v>
      </c>
      <c r="B93" s="17"/>
    </row>
    <row r="94" spans="1:2" ht="17.399999999999999" customHeight="1" x14ac:dyDescent="0.3"/>
    <row r="95" spans="1:2" ht="17.399999999999999" customHeight="1" x14ac:dyDescent="0.3">
      <c r="A95" s="45" t="s">
        <v>65</v>
      </c>
      <c r="B95" s="6"/>
    </row>
    <row r="96" spans="1:2" ht="17.399999999999999" customHeight="1" x14ac:dyDescent="0.3"/>
    <row r="97" spans="1:2" ht="17.399999999999999" customHeight="1" x14ac:dyDescent="0.3">
      <c r="A97" t="s">
        <v>62</v>
      </c>
      <c r="B97" s="18"/>
    </row>
    <row r="98" spans="1:2" ht="17.399999999999999" customHeight="1" x14ac:dyDescent="0.3">
      <c r="A98" s="11" t="s">
        <v>48</v>
      </c>
    </row>
    <row r="99" spans="1:2" ht="17.399999999999999" customHeight="1" x14ac:dyDescent="0.3"/>
    <row r="100" spans="1:2" ht="17.399999999999999" customHeight="1" x14ac:dyDescent="0.3">
      <c r="A100" t="s">
        <v>63</v>
      </c>
      <c r="B100" s="46">
        <f>B91*B93*B95</f>
        <v>0</v>
      </c>
    </row>
    <row r="101" spans="1:2" ht="17.399999999999999" customHeight="1" x14ac:dyDescent="0.3"/>
    <row r="102" spans="1:2" ht="17.399999999999999" customHeight="1" x14ac:dyDescent="0.3">
      <c r="A102" t="s">
        <v>64</v>
      </c>
      <c r="B102" s="47">
        <f>B97*B100</f>
        <v>0</v>
      </c>
    </row>
    <row r="103" spans="1:2" ht="17.399999999999999" customHeight="1" x14ac:dyDescent="0.3"/>
    <row r="104" spans="1:2" x14ac:dyDescent="0.3">
      <c r="A104" s="89" t="s">
        <v>66</v>
      </c>
      <c r="B104" s="89"/>
    </row>
    <row r="105" spans="1:2" x14ac:dyDescent="0.3">
      <c r="A105" s="92" t="s">
        <v>90</v>
      </c>
      <c r="B105" s="92"/>
    </row>
    <row r="106" spans="1:2" x14ac:dyDescent="0.3">
      <c r="A106" t="s">
        <v>38</v>
      </c>
      <c r="B106" s="13"/>
    </row>
    <row r="107" spans="1:2" x14ac:dyDescent="0.3">
      <c r="A107" s="11" t="s">
        <v>39</v>
      </c>
    </row>
    <row r="109" spans="1:2" x14ac:dyDescent="0.3">
      <c r="A109" t="s">
        <v>146</v>
      </c>
      <c r="B109" s="6"/>
    </row>
    <row r="111" spans="1:2" x14ac:dyDescent="0.3">
      <c r="A111" t="s">
        <v>61</v>
      </c>
      <c r="B111" s="17"/>
    </row>
    <row r="113" spans="1:2" ht="25.95" customHeight="1" x14ac:dyDescent="0.3">
      <c r="A113" s="48" t="s">
        <v>68</v>
      </c>
      <c r="B113" s="6"/>
    </row>
    <row r="115" spans="1:2" x14ac:dyDescent="0.3">
      <c r="A115" t="s">
        <v>62</v>
      </c>
      <c r="B115" s="18"/>
    </row>
    <row r="116" spans="1:2" x14ac:dyDescent="0.3">
      <c r="A116" s="11" t="s">
        <v>48</v>
      </c>
    </row>
    <row r="118" spans="1:2" x14ac:dyDescent="0.3">
      <c r="A118" s="11" t="s">
        <v>67</v>
      </c>
      <c r="B118" s="46">
        <f>B109*B111*B113</f>
        <v>0</v>
      </c>
    </row>
    <row r="120" spans="1:2" x14ac:dyDescent="0.3">
      <c r="A120" s="11" t="s">
        <v>64</v>
      </c>
      <c r="B120" s="47">
        <f>B115*B118</f>
        <v>0</v>
      </c>
    </row>
    <row r="121" spans="1:2" ht="15" customHeight="1" x14ac:dyDescent="0.3"/>
    <row r="122" spans="1:2" ht="15" customHeight="1" x14ac:dyDescent="0.3">
      <c r="A122" s="92" t="s">
        <v>91</v>
      </c>
      <c r="B122" s="92"/>
    </row>
    <row r="123" spans="1:2" ht="15" customHeight="1" x14ac:dyDescent="0.3">
      <c r="A123" t="s">
        <v>38</v>
      </c>
      <c r="B123" s="13"/>
    </row>
    <row r="124" spans="1:2" ht="15" customHeight="1" x14ac:dyDescent="0.3">
      <c r="A124" s="11" t="s">
        <v>39</v>
      </c>
    </row>
    <row r="125" spans="1:2" ht="15" customHeight="1" x14ac:dyDescent="0.3"/>
    <row r="126" spans="1:2" ht="15" customHeight="1" x14ac:dyDescent="0.3">
      <c r="A126" t="s">
        <v>146</v>
      </c>
      <c r="B126" s="6"/>
    </row>
    <row r="127" spans="1:2" ht="15" customHeight="1" x14ac:dyDescent="0.3"/>
    <row r="128" spans="1:2" ht="15" customHeight="1" x14ac:dyDescent="0.3">
      <c r="A128" t="s">
        <v>61</v>
      </c>
      <c r="B128" s="17"/>
    </row>
    <row r="129" spans="1:2" ht="15" customHeight="1" x14ac:dyDescent="0.3"/>
    <row r="130" spans="1:2" ht="30.6" customHeight="1" x14ac:dyDescent="0.3">
      <c r="A130" s="48" t="s">
        <v>68</v>
      </c>
      <c r="B130" s="6"/>
    </row>
    <row r="131" spans="1:2" ht="15" customHeight="1" x14ac:dyDescent="0.3"/>
    <row r="132" spans="1:2" ht="15" customHeight="1" x14ac:dyDescent="0.3">
      <c r="A132" t="s">
        <v>62</v>
      </c>
      <c r="B132" s="18"/>
    </row>
    <row r="133" spans="1:2" ht="15" customHeight="1" x14ac:dyDescent="0.3">
      <c r="A133" s="11" t="s">
        <v>48</v>
      </c>
    </row>
    <row r="134" spans="1:2" ht="15" customHeight="1" x14ac:dyDescent="0.3"/>
    <row r="135" spans="1:2" ht="15" customHeight="1" x14ac:dyDescent="0.3">
      <c r="A135" s="11" t="s">
        <v>67</v>
      </c>
      <c r="B135" s="46">
        <f>B126*B128*B130</f>
        <v>0</v>
      </c>
    </row>
    <row r="136" spans="1:2" ht="15" customHeight="1" x14ac:dyDescent="0.3"/>
    <row r="137" spans="1:2" ht="15" customHeight="1" x14ac:dyDescent="0.3">
      <c r="A137" s="11" t="s">
        <v>64</v>
      </c>
      <c r="B137" s="47">
        <f>B132*B135</f>
        <v>0</v>
      </c>
    </row>
    <row r="138" spans="1:2" ht="15" customHeight="1" x14ac:dyDescent="0.3"/>
    <row r="139" spans="1:2" ht="15" customHeight="1" x14ac:dyDescent="0.3">
      <c r="A139" s="92" t="s">
        <v>92</v>
      </c>
      <c r="B139" s="92"/>
    </row>
    <row r="140" spans="1:2" ht="15" customHeight="1" x14ac:dyDescent="0.3">
      <c r="A140" t="s">
        <v>38</v>
      </c>
      <c r="B140" s="13"/>
    </row>
    <row r="141" spans="1:2" ht="15" customHeight="1" x14ac:dyDescent="0.3">
      <c r="A141" s="11" t="s">
        <v>39</v>
      </c>
    </row>
    <row r="142" spans="1:2" ht="15" customHeight="1" x14ac:dyDescent="0.3"/>
    <row r="143" spans="1:2" ht="15" customHeight="1" x14ac:dyDescent="0.3">
      <c r="A143" t="s">
        <v>146</v>
      </c>
      <c r="B143" s="6"/>
    </row>
    <row r="144" spans="1:2" ht="15" customHeight="1" x14ac:dyDescent="0.3"/>
    <row r="145" spans="1:2" ht="15" customHeight="1" x14ac:dyDescent="0.3">
      <c r="A145" t="s">
        <v>61</v>
      </c>
      <c r="B145" s="17"/>
    </row>
    <row r="146" spans="1:2" ht="15" customHeight="1" x14ac:dyDescent="0.3"/>
    <row r="147" spans="1:2" ht="27.6" customHeight="1" x14ac:dyDescent="0.3">
      <c r="A147" s="48" t="s">
        <v>68</v>
      </c>
      <c r="B147" s="6"/>
    </row>
    <row r="148" spans="1:2" ht="15" customHeight="1" x14ac:dyDescent="0.3"/>
    <row r="149" spans="1:2" ht="15" customHeight="1" x14ac:dyDescent="0.3">
      <c r="A149" t="s">
        <v>62</v>
      </c>
      <c r="B149" s="18"/>
    </row>
    <row r="150" spans="1:2" ht="15" customHeight="1" x14ac:dyDescent="0.3">
      <c r="A150" s="11" t="s">
        <v>48</v>
      </c>
    </row>
    <row r="151" spans="1:2" ht="15" customHeight="1" x14ac:dyDescent="0.3"/>
    <row r="152" spans="1:2" ht="15" customHeight="1" x14ac:dyDescent="0.3">
      <c r="A152" s="11" t="s">
        <v>67</v>
      </c>
      <c r="B152" s="46">
        <f>B143*B145*B147</f>
        <v>0</v>
      </c>
    </row>
    <row r="153" spans="1:2" ht="15" customHeight="1" x14ac:dyDescent="0.3"/>
    <row r="154" spans="1:2" ht="15" customHeight="1" x14ac:dyDescent="0.3">
      <c r="A154" s="11" t="s">
        <v>64</v>
      </c>
      <c r="B154" s="47">
        <f>B149*B152</f>
        <v>0</v>
      </c>
    </row>
    <row r="156" spans="1:2" x14ac:dyDescent="0.3">
      <c r="A156" s="89" t="s">
        <v>74</v>
      </c>
      <c r="B156" s="89"/>
    </row>
    <row r="157" spans="1:2" x14ac:dyDescent="0.3">
      <c r="A157" s="92" t="s">
        <v>90</v>
      </c>
      <c r="B157" s="92"/>
    </row>
    <row r="158" spans="1:2" x14ac:dyDescent="0.3">
      <c r="A158" t="s">
        <v>38</v>
      </c>
      <c r="B158" s="13"/>
    </row>
    <row r="159" spans="1:2" x14ac:dyDescent="0.3">
      <c r="A159" s="11" t="s">
        <v>39</v>
      </c>
    </row>
    <row r="161" spans="1:2" x14ac:dyDescent="0.3">
      <c r="A161" t="s">
        <v>146</v>
      </c>
      <c r="B161" s="6"/>
    </row>
    <row r="163" spans="1:2" x14ac:dyDescent="0.3">
      <c r="A163" t="s">
        <v>75</v>
      </c>
      <c r="B163" s="17"/>
    </row>
    <row r="165" spans="1:2" ht="30" customHeight="1" x14ac:dyDescent="0.3">
      <c r="A165" s="49" t="s">
        <v>76</v>
      </c>
      <c r="B165" s="46">
        <f>B161*B163</f>
        <v>0</v>
      </c>
    </row>
    <row r="167" spans="1:2" x14ac:dyDescent="0.3">
      <c r="A167" s="92" t="s">
        <v>91</v>
      </c>
      <c r="B167" s="92"/>
    </row>
    <row r="168" spans="1:2" ht="30" customHeight="1" x14ac:dyDescent="0.3">
      <c r="A168" t="s">
        <v>38</v>
      </c>
      <c r="B168" s="13"/>
    </row>
    <row r="169" spans="1:2" x14ac:dyDescent="0.3">
      <c r="A169" s="11" t="s">
        <v>39</v>
      </c>
    </row>
    <row r="171" spans="1:2" x14ac:dyDescent="0.3">
      <c r="A171" t="s">
        <v>146</v>
      </c>
      <c r="B171" s="6"/>
    </row>
    <row r="173" spans="1:2" x14ac:dyDescent="0.3">
      <c r="A173" t="s">
        <v>75</v>
      </c>
      <c r="B173" s="17"/>
    </row>
    <row r="175" spans="1:2" ht="30" customHeight="1" x14ac:dyDescent="0.3">
      <c r="A175" s="49" t="s">
        <v>76</v>
      </c>
      <c r="B175" s="46">
        <f>B171*B173</f>
        <v>0</v>
      </c>
    </row>
    <row r="177" spans="1:2" x14ac:dyDescent="0.3">
      <c r="A177" s="92" t="s">
        <v>92</v>
      </c>
      <c r="B177" s="92"/>
    </row>
    <row r="178" spans="1:2" x14ac:dyDescent="0.3">
      <c r="A178" t="s">
        <v>38</v>
      </c>
      <c r="B178" s="13"/>
    </row>
    <row r="179" spans="1:2" x14ac:dyDescent="0.3">
      <c r="A179" s="11" t="s">
        <v>39</v>
      </c>
    </row>
    <row r="181" spans="1:2" x14ac:dyDescent="0.3">
      <c r="A181" t="s">
        <v>146</v>
      </c>
      <c r="B181" s="6"/>
    </row>
    <row r="183" spans="1:2" x14ac:dyDescent="0.3">
      <c r="A183" t="s">
        <v>75</v>
      </c>
      <c r="B183" s="17"/>
    </row>
    <row r="185" spans="1:2" x14ac:dyDescent="0.3">
      <c r="A185" s="49" t="s">
        <v>76</v>
      </c>
      <c r="B185" s="46">
        <f>B181*B183</f>
        <v>0</v>
      </c>
    </row>
    <row r="187" spans="1:2" x14ac:dyDescent="0.3">
      <c r="A187" s="89" t="s">
        <v>77</v>
      </c>
      <c r="B187" s="89"/>
    </row>
    <row r="188" spans="1:2" x14ac:dyDescent="0.3">
      <c r="A188" s="92" t="s">
        <v>90</v>
      </c>
      <c r="B188" s="92"/>
    </row>
    <row r="189" spans="1:2" x14ac:dyDescent="0.3">
      <c r="A189" t="s">
        <v>38</v>
      </c>
      <c r="B189" s="13"/>
    </row>
    <row r="190" spans="1:2" x14ac:dyDescent="0.3">
      <c r="A190" s="11" t="s">
        <v>39</v>
      </c>
    </row>
    <row r="192" spans="1:2" x14ac:dyDescent="0.3">
      <c r="A192" t="s">
        <v>146</v>
      </c>
      <c r="B192" s="6"/>
    </row>
    <row r="194" spans="1:2" x14ac:dyDescent="0.3">
      <c r="A194" t="s">
        <v>61</v>
      </c>
      <c r="B194" s="17"/>
    </row>
    <row r="196" spans="1:2" x14ac:dyDescent="0.3">
      <c r="A196" s="49" t="s">
        <v>78</v>
      </c>
      <c r="B196" s="6"/>
    </row>
    <row r="198" spans="1:2" x14ac:dyDescent="0.3">
      <c r="A198" t="s">
        <v>62</v>
      </c>
      <c r="B198" s="18"/>
    </row>
    <row r="199" spans="1:2" x14ac:dyDescent="0.3">
      <c r="A199" s="11" t="s">
        <v>48</v>
      </c>
    </row>
    <row r="201" spans="1:2" x14ac:dyDescent="0.3">
      <c r="A201" s="11" t="s">
        <v>79</v>
      </c>
      <c r="B201" s="46">
        <f>B192*B194*B196</f>
        <v>0</v>
      </c>
    </row>
    <row r="203" spans="1:2" x14ac:dyDescent="0.3">
      <c r="A203" s="11" t="s">
        <v>64</v>
      </c>
      <c r="B203" s="47">
        <f>B198*B201</f>
        <v>0</v>
      </c>
    </row>
    <row r="205" spans="1:2" x14ac:dyDescent="0.3">
      <c r="A205" s="92" t="s">
        <v>91</v>
      </c>
      <c r="B205" s="92"/>
    </row>
    <row r="206" spans="1:2" x14ac:dyDescent="0.3">
      <c r="A206" t="s">
        <v>38</v>
      </c>
      <c r="B206" s="13"/>
    </row>
    <row r="207" spans="1:2" x14ac:dyDescent="0.3">
      <c r="A207" s="11" t="s">
        <v>39</v>
      </c>
    </row>
    <row r="209" spans="1:2" x14ac:dyDescent="0.3">
      <c r="A209" t="s">
        <v>146</v>
      </c>
      <c r="B209" s="6"/>
    </row>
    <row r="211" spans="1:2" x14ac:dyDescent="0.3">
      <c r="A211" t="s">
        <v>61</v>
      </c>
      <c r="B211" s="17"/>
    </row>
    <row r="213" spans="1:2" x14ac:dyDescent="0.3">
      <c r="A213" s="49" t="s">
        <v>78</v>
      </c>
      <c r="B213" s="6"/>
    </row>
    <row r="215" spans="1:2" x14ac:dyDescent="0.3">
      <c r="A215" t="s">
        <v>62</v>
      </c>
      <c r="B215" s="18"/>
    </row>
    <row r="216" spans="1:2" x14ac:dyDescent="0.3">
      <c r="A216" s="11" t="s">
        <v>48</v>
      </c>
    </row>
    <row r="218" spans="1:2" x14ac:dyDescent="0.3">
      <c r="A218" s="11" t="s">
        <v>79</v>
      </c>
      <c r="B218" s="46">
        <f>B209*B211*B213</f>
        <v>0</v>
      </c>
    </row>
    <row r="220" spans="1:2" x14ac:dyDescent="0.3">
      <c r="A220" s="11" t="s">
        <v>64</v>
      </c>
      <c r="B220" s="47">
        <f>B215*B218</f>
        <v>0</v>
      </c>
    </row>
    <row r="222" spans="1:2" x14ac:dyDescent="0.3">
      <c r="A222" s="92" t="s">
        <v>92</v>
      </c>
      <c r="B222" s="92"/>
    </row>
    <row r="223" spans="1:2" x14ac:dyDescent="0.3">
      <c r="A223" t="s">
        <v>38</v>
      </c>
      <c r="B223" s="13"/>
    </row>
    <row r="224" spans="1:2" x14ac:dyDescent="0.3">
      <c r="A224" s="11" t="s">
        <v>39</v>
      </c>
    </row>
    <row r="226" spans="1:2" x14ac:dyDescent="0.3">
      <c r="A226" t="s">
        <v>146</v>
      </c>
      <c r="B226" s="6"/>
    </row>
    <row r="228" spans="1:2" x14ac:dyDescent="0.3">
      <c r="A228" t="s">
        <v>61</v>
      </c>
      <c r="B228" s="17"/>
    </row>
    <row r="230" spans="1:2" x14ac:dyDescent="0.3">
      <c r="A230" s="49" t="s">
        <v>78</v>
      </c>
      <c r="B230" s="6"/>
    </row>
    <row r="232" spans="1:2" x14ac:dyDescent="0.3">
      <c r="A232" t="s">
        <v>62</v>
      </c>
      <c r="B232" s="18"/>
    </row>
    <row r="233" spans="1:2" x14ac:dyDescent="0.3">
      <c r="A233" s="11" t="s">
        <v>48</v>
      </c>
    </row>
    <row r="235" spans="1:2" ht="15" customHeight="1" x14ac:dyDescent="0.3">
      <c r="A235" s="11" t="s">
        <v>79</v>
      </c>
      <c r="B235" s="46">
        <f>B226*B228*B230</f>
        <v>0</v>
      </c>
    </row>
    <row r="236" spans="1:2" ht="15" customHeight="1" x14ac:dyDescent="0.3"/>
    <row r="237" spans="1:2" ht="14.4" customHeight="1" x14ac:dyDescent="0.3">
      <c r="A237" s="11" t="s">
        <v>64</v>
      </c>
      <c r="B237" s="47">
        <f>B232*B235</f>
        <v>0</v>
      </c>
    </row>
    <row r="239" spans="1:2" x14ac:dyDescent="0.3">
      <c r="A239" s="89" t="s">
        <v>80</v>
      </c>
      <c r="B239" s="89"/>
    </row>
    <row r="240" spans="1:2" x14ac:dyDescent="0.3">
      <c r="A240" s="92" t="s">
        <v>90</v>
      </c>
      <c r="B240" s="92"/>
    </row>
    <row r="241" spans="1:2" x14ac:dyDescent="0.3">
      <c r="A241" t="s">
        <v>38</v>
      </c>
      <c r="B241" s="13"/>
    </row>
    <row r="242" spans="1:2" x14ac:dyDescent="0.3">
      <c r="A242" s="11" t="s">
        <v>39</v>
      </c>
    </row>
    <row r="244" spans="1:2" x14ac:dyDescent="0.3">
      <c r="A244" t="s">
        <v>81</v>
      </c>
      <c r="B244" s="6"/>
    </row>
    <row r="246" spans="1:2" x14ac:dyDescent="0.3">
      <c r="A246" t="s">
        <v>82</v>
      </c>
      <c r="B246" s="51"/>
    </row>
    <row r="248" spans="1:2" x14ac:dyDescent="0.3">
      <c r="A248" t="s">
        <v>83</v>
      </c>
      <c r="B248" s="51"/>
    </row>
    <row r="250" spans="1:2" x14ac:dyDescent="0.3">
      <c r="A250" s="45" t="s">
        <v>84</v>
      </c>
      <c r="B250" s="46">
        <f>(B248-B246)*B244*B15</f>
        <v>0</v>
      </c>
    </row>
    <row r="252" spans="1:2" x14ac:dyDescent="0.3">
      <c r="A252" s="92" t="s">
        <v>91</v>
      </c>
      <c r="B252" s="92"/>
    </row>
    <row r="253" spans="1:2" x14ac:dyDescent="0.3">
      <c r="A253" t="s">
        <v>38</v>
      </c>
      <c r="B253" s="13"/>
    </row>
    <row r="254" spans="1:2" x14ac:dyDescent="0.3">
      <c r="A254" s="11" t="s">
        <v>39</v>
      </c>
    </row>
    <row r="256" spans="1:2" x14ac:dyDescent="0.3">
      <c r="A256" t="s">
        <v>81</v>
      </c>
      <c r="B256" s="6"/>
    </row>
    <row r="258" spans="1:2" x14ac:dyDescent="0.3">
      <c r="A258" t="s">
        <v>82</v>
      </c>
      <c r="B258" s="51"/>
    </row>
    <row r="260" spans="1:2" x14ac:dyDescent="0.3">
      <c r="A260" t="s">
        <v>83</v>
      </c>
      <c r="B260" s="51"/>
    </row>
    <row r="262" spans="1:2" x14ac:dyDescent="0.3">
      <c r="A262" s="45" t="s">
        <v>84</v>
      </c>
      <c r="B262" s="46">
        <f>(B260-B258)*B256*B15</f>
        <v>0</v>
      </c>
    </row>
    <row r="264" spans="1:2" x14ac:dyDescent="0.3">
      <c r="A264" s="92" t="s">
        <v>92</v>
      </c>
      <c r="B264" s="92"/>
    </row>
    <row r="265" spans="1:2" x14ac:dyDescent="0.3">
      <c r="A265" t="s">
        <v>38</v>
      </c>
      <c r="B265" s="13"/>
    </row>
    <row r="266" spans="1:2" x14ac:dyDescent="0.3">
      <c r="A266" s="11" t="s">
        <v>39</v>
      </c>
    </row>
    <row r="268" spans="1:2" x14ac:dyDescent="0.3">
      <c r="A268" t="s">
        <v>81</v>
      </c>
      <c r="B268" s="6"/>
    </row>
    <row r="270" spans="1:2" x14ac:dyDescent="0.3">
      <c r="A270" t="s">
        <v>82</v>
      </c>
      <c r="B270" s="51"/>
    </row>
    <row r="272" spans="1:2" x14ac:dyDescent="0.3">
      <c r="A272" t="s">
        <v>83</v>
      </c>
      <c r="B272" s="51"/>
    </row>
    <row r="274" spans="1:2" x14ac:dyDescent="0.3">
      <c r="A274" s="45" t="s">
        <v>84</v>
      </c>
      <c r="B274" s="46">
        <f>(B272-B270)*B268*B15</f>
        <v>0</v>
      </c>
    </row>
    <row r="276" spans="1:2" x14ac:dyDescent="0.3">
      <c r="A276" s="89" t="s">
        <v>85</v>
      </c>
      <c r="B276" s="89"/>
    </row>
    <row r="277" spans="1:2" x14ac:dyDescent="0.3">
      <c r="A277" s="92" t="s">
        <v>90</v>
      </c>
      <c r="B277" s="92"/>
    </row>
    <row r="278" spans="1:2" x14ac:dyDescent="0.3">
      <c r="A278" t="s">
        <v>38</v>
      </c>
      <c r="B278" s="13"/>
    </row>
    <row r="279" spans="1:2" x14ac:dyDescent="0.3">
      <c r="A279" s="11" t="s">
        <v>39</v>
      </c>
    </row>
    <row r="281" spans="1:2" x14ac:dyDescent="0.3">
      <c r="A281" t="s">
        <v>81</v>
      </c>
      <c r="B281" s="16"/>
    </row>
    <row r="283" spans="1:2" x14ac:dyDescent="0.3">
      <c r="A283" t="s">
        <v>86</v>
      </c>
      <c r="B283" s="52"/>
    </row>
    <row r="285" spans="1:2" x14ac:dyDescent="0.3">
      <c r="A285" t="s">
        <v>87</v>
      </c>
      <c r="B285" s="51"/>
    </row>
    <row r="287" spans="1:2" x14ac:dyDescent="0.3">
      <c r="A287" s="45" t="s">
        <v>88</v>
      </c>
      <c r="B287" s="46">
        <f>(B283-B281)*B285</f>
        <v>0</v>
      </c>
    </row>
    <row r="289" spans="1:2" x14ac:dyDescent="0.3">
      <c r="A289" s="92" t="s">
        <v>91</v>
      </c>
      <c r="B289" s="92"/>
    </row>
    <row r="290" spans="1:2" x14ac:dyDescent="0.3">
      <c r="A290" t="s">
        <v>38</v>
      </c>
      <c r="B290" s="13"/>
    </row>
    <row r="291" spans="1:2" x14ac:dyDescent="0.3">
      <c r="A291" s="11" t="s">
        <v>39</v>
      </c>
    </row>
    <row r="293" spans="1:2" x14ac:dyDescent="0.3">
      <c r="A293" t="s">
        <v>81</v>
      </c>
      <c r="B293" s="16"/>
    </row>
    <row r="295" spans="1:2" x14ac:dyDescent="0.3">
      <c r="A295" t="s">
        <v>86</v>
      </c>
      <c r="B295" s="52"/>
    </row>
    <row r="297" spans="1:2" x14ac:dyDescent="0.3">
      <c r="A297" t="s">
        <v>87</v>
      </c>
      <c r="B297" s="51"/>
    </row>
    <row r="299" spans="1:2" x14ac:dyDescent="0.3">
      <c r="A299" s="45" t="s">
        <v>88</v>
      </c>
      <c r="B299" s="46">
        <f>(B295-B293)*B297</f>
        <v>0</v>
      </c>
    </row>
    <row r="301" spans="1:2" x14ac:dyDescent="0.3">
      <c r="A301" s="92" t="s">
        <v>92</v>
      </c>
      <c r="B301" s="92"/>
    </row>
    <row r="302" spans="1:2" x14ac:dyDescent="0.3">
      <c r="A302" t="s">
        <v>38</v>
      </c>
      <c r="B302" s="13"/>
    </row>
    <row r="303" spans="1:2" x14ac:dyDescent="0.3">
      <c r="A303" s="11" t="s">
        <v>39</v>
      </c>
    </row>
    <row r="305" spans="1:3" x14ac:dyDescent="0.3">
      <c r="A305" t="s">
        <v>81</v>
      </c>
      <c r="B305" s="16"/>
    </row>
    <row r="307" spans="1:3" x14ac:dyDescent="0.3">
      <c r="A307" t="s">
        <v>86</v>
      </c>
      <c r="B307" s="52"/>
    </row>
    <row r="309" spans="1:3" x14ac:dyDescent="0.3">
      <c r="A309" t="s">
        <v>87</v>
      </c>
      <c r="B309" s="51"/>
    </row>
    <row r="311" spans="1:3" x14ac:dyDescent="0.3">
      <c r="A311" s="45" t="s">
        <v>88</v>
      </c>
      <c r="B311" s="46">
        <f>(B307-B305)*B309</f>
        <v>0</v>
      </c>
    </row>
    <row r="313" spans="1:3" x14ac:dyDescent="0.3">
      <c r="A313" s="89" t="s">
        <v>136</v>
      </c>
      <c r="B313" s="89"/>
    </row>
    <row r="314" spans="1:3" x14ac:dyDescent="0.3">
      <c r="A314" s="92" t="s">
        <v>90</v>
      </c>
      <c r="B314" s="92"/>
      <c r="C314" s="50"/>
    </row>
    <row r="315" spans="1:3" x14ac:dyDescent="0.3">
      <c r="A315" t="s">
        <v>38</v>
      </c>
      <c r="B315" s="13"/>
    </row>
    <row r="316" spans="1:3" x14ac:dyDescent="0.3">
      <c r="A316" s="11" t="s">
        <v>39</v>
      </c>
    </row>
    <row r="317" spans="1:3" x14ac:dyDescent="0.3">
      <c r="A317" s="11"/>
    </row>
    <row r="318" spans="1:3" x14ac:dyDescent="0.3">
      <c r="A318" t="s">
        <v>138</v>
      </c>
      <c r="B318" s="52"/>
    </row>
    <row r="320" spans="1:3" x14ac:dyDescent="0.3">
      <c r="A320" t="s">
        <v>147</v>
      </c>
      <c r="B320" s="17"/>
    </row>
    <row r="322" spans="1:2" x14ac:dyDescent="0.3">
      <c r="A322" t="s">
        <v>148</v>
      </c>
      <c r="B322" s="17"/>
    </row>
    <row r="324" spans="1:2" x14ac:dyDescent="0.3">
      <c r="A324" t="s">
        <v>62</v>
      </c>
      <c r="B324" s="18"/>
    </row>
    <row r="325" spans="1:2" x14ac:dyDescent="0.3">
      <c r="A325" s="11" t="s">
        <v>48</v>
      </c>
    </row>
    <row r="327" spans="1:2" x14ac:dyDescent="0.3">
      <c r="A327" s="45" t="s">
        <v>137</v>
      </c>
      <c r="B327" s="46">
        <f>(B322-B320)*B318</f>
        <v>0</v>
      </c>
    </row>
    <row r="328" spans="1:2" x14ac:dyDescent="0.3">
      <c r="A328" s="45"/>
    </row>
    <row r="329" spans="1:2" x14ac:dyDescent="0.3">
      <c r="A329" s="45" t="s">
        <v>139</v>
      </c>
      <c r="B329" s="41">
        <f>B327*B324</f>
        <v>0</v>
      </c>
    </row>
    <row r="330" spans="1:2" x14ac:dyDescent="0.3">
      <c r="A330" s="45"/>
    </row>
    <row r="332" spans="1:2" x14ac:dyDescent="0.3">
      <c r="A332" s="92" t="s">
        <v>91</v>
      </c>
      <c r="B332" s="92"/>
    </row>
    <row r="333" spans="1:2" x14ac:dyDescent="0.3">
      <c r="A333" t="s">
        <v>38</v>
      </c>
      <c r="B333" s="13"/>
    </row>
    <row r="334" spans="1:2" x14ac:dyDescent="0.3">
      <c r="A334" s="11" t="s">
        <v>39</v>
      </c>
    </row>
    <row r="335" spans="1:2" x14ac:dyDescent="0.3">
      <c r="A335" s="11"/>
    </row>
    <row r="336" spans="1:2" x14ac:dyDescent="0.3">
      <c r="A336" t="s">
        <v>138</v>
      </c>
      <c r="B336" s="52"/>
    </row>
    <row r="338" spans="1:2" x14ac:dyDescent="0.3">
      <c r="A338" t="s">
        <v>147</v>
      </c>
      <c r="B338" s="17"/>
    </row>
    <row r="340" spans="1:2" x14ac:dyDescent="0.3">
      <c r="A340" t="s">
        <v>148</v>
      </c>
      <c r="B340" s="17"/>
    </row>
    <row r="342" spans="1:2" x14ac:dyDescent="0.3">
      <c r="A342" t="s">
        <v>62</v>
      </c>
      <c r="B342" s="18"/>
    </row>
    <row r="343" spans="1:2" x14ac:dyDescent="0.3">
      <c r="A343" s="11" t="s">
        <v>48</v>
      </c>
    </row>
    <row r="345" spans="1:2" x14ac:dyDescent="0.3">
      <c r="A345" s="45" t="s">
        <v>137</v>
      </c>
      <c r="B345" s="46">
        <f>(B340-B338)*B336</f>
        <v>0</v>
      </c>
    </row>
    <row r="346" spans="1:2" x14ac:dyDescent="0.3">
      <c r="A346" s="45"/>
    </row>
    <row r="347" spans="1:2" x14ac:dyDescent="0.3">
      <c r="A347" s="45" t="s">
        <v>139</v>
      </c>
      <c r="B347" s="41">
        <f>B342*B345</f>
        <v>0</v>
      </c>
    </row>
    <row r="349" spans="1:2" x14ac:dyDescent="0.3">
      <c r="A349" s="92" t="s">
        <v>92</v>
      </c>
      <c r="B349" s="92"/>
    </row>
    <row r="350" spans="1:2" x14ac:dyDescent="0.3">
      <c r="A350" t="s">
        <v>38</v>
      </c>
      <c r="B350" s="13"/>
    </row>
    <row r="351" spans="1:2" x14ac:dyDescent="0.3">
      <c r="A351" s="11" t="s">
        <v>39</v>
      </c>
    </row>
    <row r="352" spans="1:2" x14ac:dyDescent="0.3">
      <c r="A352" s="11"/>
    </row>
    <row r="353" spans="1:2" x14ac:dyDescent="0.3">
      <c r="A353" t="s">
        <v>138</v>
      </c>
      <c r="B353" s="52"/>
    </row>
    <row r="355" spans="1:2" x14ac:dyDescent="0.3">
      <c r="A355" t="s">
        <v>147</v>
      </c>
      <c r="B355" s="17"/>
    </row>
    <row r="357" spans="1:2" x14ac:dyDescent="0.3">
      <c r="A357" t="s">
        <v>148</v>
      </c>
      <c r="B357" s="17"/>
    </row>
    <row r="359" spans="1:2" x14ac:dyDescent="0.3">
      <c r="A359" t="s">
        <v>62</v>
      </c>
      <c r="B359" s="18"/>
    </row>
    <row r="360" spans="1:2" x14ac:dyDescent="0.3">
      <c r="A360" s="11" t="s">
        <v>48</v>
      </c>
    </row>
    <row r="362" spans="1:2" x14ac:dyDescent="0.3">
      <c r="A362" s="45" t="s">
        <v>137</v>
      </c>
      <c r="B362" s="46">
        <f>(B357-B355)*B353</f>
        <v>0</v>
      </c>
    </row>
    <row r="363" spans="1:2" x14ac:dyDescent="0.3">
      <c r="A363" s="45"/>
    </row>
    <row r="364" spans="1:2" x14ac:dyDescent="0.3">
      <c r="A364" s="45" t="s">
        <v>139</v>
      </c>
      <c r="B364" s="41">
        <f>B362*B359</f>
        <v>0</v>
      </c>
    </row>
    <row r="367" spans="1:2" x14ac:dyDescent="0.3">
      <c r="A367" s="50" t="s">
        <v>89</v>
      </c>
      <c r="B367" s="50"/>
    </row>
    <row r="368" spans="1:2" x14ac:dyDescent="0.3">
      <c r="A368" s="96"/>
      <c r="B368" s="97"/>
    </row>
    <row r="369" spans="1:2" x14ac:dyDescent="0.3">
      <c r="A369" s="98"/>
      <c r="B369" s="99"/>
    </row>
    <row r="370" spans="1:2" x14ac:dyDescent="0.3">
      <c r="A370" s="98"/>
      <c r="B370" s="99"/>
    </row>
    <row r="371" spans="1:2" x14ac:dyDescent="0.3">
      <c r="A371" s="98"/>
      <c r="B371" s="99"/>
    </row>
    <row r="372" spans="1:2" x14ac:dyDescent="0.3">
      <c r="A372" s="98"/>
      <c r="B372" s="99"/>
    </row>
    <row r="373" spans="1:2" x14ac:dyDescent="0.3">
      <c r="A373" s="98"/>
      <c r="B373" s="99"/>
    </row>
    <row r="374" spans="1:2" x14ac:dyDescent="0.3">
      <c r="A374" s="100"/>
      <c r="B374" s="101"/>
    </row>
  </sheetData>
  <sheetProtection algorithmName="SHA-512" hashValue="AuTgpQ+M2Radw8AypXpl+JpqQVoZpfo3oqidBf5uSkUCf7VEJlKupbLuHwzlemJalzPtnwBI6gVKy/gZIUq/kg==" saltValue="oTfUjIDUybSXljMFhTddOw==" spinCount="100000" sheet="1" objects="1" scenarios="1"/>
  <mergeCells count="39">
    <mergeCell ref="A349:B349"/>
    <mergeCell ref="A332:B332"/>
    <mergeCell ref="A314:B314"/>
    <mergeCell ref="A1:B1"/>
    <mergeCell ref="A3:B3"/>
    <mergeCell ref="A5:B5"/>
    <mergeCell ref="A7:B7"/>
    <mergeCell ref="A11:B11"/>
    <mergeCell ref="A9:B9"/>
    <mergeCell ref="A22:B22"/>
    <mergeCell ref="A53:B53"/>
    <mergeCell ref="A70:B70"/>
    <mergeCell ref="A87:B87"/>
    <mergeCell ref="A21:B21"/>
    <mergeCell ref="A52:B52"/>
    <mergeCell ref="A32:B32"/>
    <mergeCell ref="A42:B42"/>
    <mergeCell ref="A276:B276"/>
    <mergeCell ref="A368:B374"/>
    <mergeCell ref="A104:B104"/>
    <mergeCell ref="A156:B156"/>
    <mergeCell ref="A187:B187"/>
    <mergeCell ref="A239:B239"/>
    <mergeCell ref="A105:B105"/>
    <mergeCell ref="A122:B122"/>
    <mergeCell ref="A139:B139"/>
    <mergeCell ref="A157:B157"/>
    <mergeCell ref="A167:B167"/>
    <mergeCell ref="A177:B177"/>
    <mergeCell ref="A188:B188"/>
    <mergeCell ref="A313:B313"/>
    <mergeCell ref="A289:B289"/>
    <mergeCell ref="A301:B301"/>
    <mergeCell ref="A205:B205"/>
    <mergeCell ref="A222:B222"/>
    <mergeCell ref="A252:B252"/>
    <mergeCell ref="A264:B264"/>
    <mergeCell ref="A277:B277"/>
    <mergeCell ref="A240:B240"/>
  </mergeCells>
  <dataValidations count="1">
    <dataValidation type="list" allowBlank="1" showInputMessage="1" showErrorMessage="1" sqref="B23 B54 B106 B158 B189 B241 B278 B33 B43 B71 B88 B123 B140 B168 B178 B206 B223 B253 B265 B290 B302 B315 B333 B350" xr:uid="{FFCFFF03-8BFC-43AA-98A6-9440E3FD2932}">
      <formula1>"Community Development Services (CDS), Employment Services - Ongoing Job Supports, Employment Services - Follow Along Supports, Nursing Support Services, Personal Supports, Participant Education/Training/Advocacy, Respite Care Supports, Support Broker"</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812F5-A4D2-451B-8F5D-880CB0ABFB90}">
  <sheetPr codeName="Sheet5"/>
  <dimension ref="A1:B92"/>
  <sheetViews>
    <sheetView zoomScale="130" zoomScaleNormal="130" workbookViewId="0">
      <selection activeCell="B12" sqref="B12"/>
    </sheetView>
  </sheetViews>
  <sheetFormatPr defaultColWidth="8.88671875" defaultRowHeight="14.4" x14ac:dyDescent="0.3"/>
  <cols>
    <col min="1" max="1" width="41" bestFit="1" customWidth="1"/>
    <col min="2" max="2" width="48" customWidth="1"/>
  </cols>
  <sheetData>
    <row r="1" spans="1:2" ht="15" thickBot="1" x14ac:dyDescent="0.35">
      <c r="A1" s="106" t="s">
        <v>157</v>
      </c>
      <c r="B1" s="107"/>
    </row>
    <row r="3" spans="1:2" x14ac:dyDescent="0.3">
      <c r="A3" s="38" t="s">
        <v>37</v>
      </c>
      <c r="B3" s="39">
        <f>'Modification Cover'!B10</f>
        <v>0</v>
      </c>
    </row>
    <row r="4" spans="1:2" x14ac:dyDescent="0.3">
      <c r="A4" s="38" t="s">
        <v>4</v>
      </c>
      <c r="B4" s="39">
        <f>'Modification Cover'!B12</f>
        <v>0</v>
      </c>
    </row>
    <row r="5" spans="1:2" ht="15" customHeight="1" x14ac:dyDescent="0.3">
      <c r="A5" s="38" t="s">
        <v>40</v>
      </c>
      <c r="B5" s="40">
        <f>DATEDIF(B3,B4+365,"d")/7</f>
        <v>52.142857142857146</v>
      </c>
    </row>
    <row r="6" spans="1:2" ht="15" customHeight="1" x14ac:dyDescent="0.3">
      <c r="A6" s="38" t="s">
        <v>94</v>
      </c>
      <c r="B6" s="44">
        <f>DATEDIF(B3,B4+369,"m")</f>
        <v>12</v>
      </c>
    </row>
    <row r="7" spans="1:2" ht="15" customHeight="1" x14ac:dyDescent="0.3">
      <c r="A7" s="38"/>
      <c r="B7" s="44"/>
    </row>
    <row r="8" spans="1:2" ht="15" customHeight="1" x14ac:dyDescent="0.3">
      <c r="A8" s="38"/>
      <c r="B8" s="44"/>
    </row>
    <row r="9" spans="1:2" ht="15" customHeight="1" x14ac:dyDescent="0.3">
      <c r="A9" s="38"/>
      <c r="B9" s="40"/>
    </row>
    <row r="10" spans="1:2" ht="15" customHeight="1" x14ac:dyDescent="0.3">
      <c r="A10" s="89" t="s">
        <v>95</v>
      </c>
      <c r="B10" s="89"/>
    </row>
    <row r="11" spans="1:2" x14ac:dyDescent="0.3">
      <c r="A11" s="92" t="s">
        <v>90</v>
      </c>
      <c r="B11" s="92"/>
    </row>
    <row r="12" spans="1:2" x14ac:dyDescent="0.3">
      <c r="A12" t="s">
        <v>38</v>
      </c>
      <c r="B12" s="13"/>
    </row>
    <row r="13" spans="1:2" x14ac:dyDescent="0.3">
      <c r="A13" s="11" t="s">
        <v>39</v>
      </c>
    </row>
    <row r="15" spans="1:2" x14ac:dyDescent="0.3">
      <c r="A15" s="45" t="s">
        <v>97</v>
      </c>
      <c r="B15" s="23"/>
    </row>
    <row r="17" spans="1:2" x14ac:dyDescent="0.3">
      <c r="A17" t="s">
        <v>96</v>
      </c>
      <c r="B17" s="17"/>
    </row>
    <row r="19" spans="1:2" x14ac:dyDescent="0.3">
      <c r="A19" t="s">
        <v>98</v>
      </c>
      <c r="B19" s="41">
        <f>B17*B15*B5</f>
        <v>0</v>
      </c>
    </row>
    <row r="21" spans="1:2" x14ac:dyDescent="0.3">
      <c r="A21" s="92" t="s">
        <v>91</v>
      </c>
      <c r="B21" s="92"/>
    </row>
    <row r="22" spans="1:2" x14ac:dyDescent="0.3">
      <c r="A22" t="s">
        <v>38</v>
      </c>
      <c r="B22" s="13"/>
    </row>
    <row r="23" spans="1:2" x14ac:dyDescent="0.3">
      <c r="A23" s="11" t="s">
        <v>39</v>
      </c>
    </row>
    <row r="25" spans="1:2" x14ac:dyDescent="0.3">
      <c r="A25" s="45" t="s">
        <v>97</v>
      </c>
      <c r="B25" s="23"/>
    </row>
    <row r="27" spans="1:2" x14ac:dyDescent="0.3">
      <c r="A27" t="s">
        <v>96</v>
      </c>
      <c r="B27" s="17"/>
    </row>
    <row r="29" spans="1:2" x14ac:dyDescent="0.3">
      <c r="A29" t="s">
        <v>98</v>
      </c>
      <c r="B29" s="41">
        <f>B27*B25*B5</f>
        <v>0</v>
      </c>
    </row>
    <row r="31" spans="1:2" x14ac:dyDescent="0.3">
      <c r="A31" s="92" t="s">
        <v>92</v>
      </c>
      <c r="B31" s="92"/>
    </row>
    <row r="32" spans="1:2" x14ac:dyDescent="0.3">
      <c r="A32" t="s">
        <v>38</v>
      </c>
      <c r="B32" s="13"/>
    </row>
    <row r="33" spans="1:2" x14ac:dyDescent="0.3">
      <c r="A33" s="11" t="s">
        <v>39</v>
      </c>
    </row>
    <row r="35" spans="1:2" x14ac:dyDescent="0.3">
      <c r="A35" s="45" t="s">
        <v>97</v>
      </c>
      <c r="B35" s="23"/>
    </row>
    <row r="37" spans="1:2" x14ac:dyDescent="0.3">
      <c r="A37" t="s">
        <v>96</v>
      </c>
      <c r="B37" s="17"/>
    </row>
    <row r="39" spans="1:2" x14ac:dyDescent="0.3">
      <c r="A39" t="s">
        <v>98</v>
      </c>
      <c r="B39" s="41">
        <f>B37*B35*B5</f>
        <v>0</v>
      </c>
    </row>
    <row r="40" spans="1:2" x14ac:dyDescent="0.3">
      <c r="A40" s="11"/>
    </row>
    <row r="41" spans="1:2" x14ac:dyDescent="0.3">
      <c r="A41" s="89" t="s">
        <v>101</v>
      </c>
      <c r="B41" s="89"/>
    </row>
    <row r="42" spans="1:2" x14ac:dyDescent="0.3">
      <c r="A42" s="92" t="s">
        <v>90</v>
      </c>
      <c r="B42" s="92"/>
    </row>
    <row r="43" spans="1:2" x14ac:dyDescent="0.3">
      <c r="A43" t="s">
        <v>38</v>
      </c>
      <c r="B43" s="13"/>
    </row>
    <row r="44" spans="1:2" x14ac:dyDescent="0.3">
      <c r="A44" s="11" t="s">
        <v>39</v>
      </c>
    </row>
    <row r="46" spans="1:2" x14ac:dyDescent="0.3">
      <c r="A46" s="45" t="s">
        <v>97</v>
      </c>
      <c r="B46" s="23"/>
    </row>
    <row r="48" spans="1:2" ht="15" customHeight="1" x14ac:dyDescent="0.3">
      <c r="A48" t="s">
        <v>105</v>
      </c>
      <c r="B48" s="17"/>
    </row>
    <row r="49" spans="1:2" ht="15" customHeight="1" x14ac:dyDescent="0.3"/>
    <row r="50" spans="1:2" x14ac:dyDescent="0.3">
      <c r="A50" t="s">
        <v>102</v>
      </c>
      <c r="B50" s="18"/>
    </row>
    <row r="51" spans="1:2" x14ac:dyDescent="0.3">
      <c r="A51" s="45" t="s">
        <v>103</v>
      </c>
    </row>
    <row r="52" spans="1:2" x14ac:dyDescent="0.3">
      <c r="A52" s="45"/>
    </row>
    <row r="53" spans="1:2" x14ac:dyDescent="0.3">
      <c r="A53" t="s">
        <v>98</v>
      </c>
      <c r="B53" s="41">
        <f>B48*B46*B5</f>
        <v>0</v>
      </c>
    </row>
    <row r="55" spans="1:2" x14ac:dyDescent="0.3">
      <c r="A55" t="s">
        <v>104</v>
      </c>
      <c r="B55" s="53">
        <f>B50*B53</f>
        <v>0</v>
      </c>
    </row>
    <row r="57" spans="1:2" x14ac:dyDescent="0.3">
      <c r="A57" s="92" t="s">
        <v>91</v>
      </c>
      <c r="B57" s="92"/>
    </row>
    <row r="58" spans="1:2" x14ac:dyDescent="0.3">
      <c r="A58" t="s">
        <v>38</v>
      </c>
      <c r="B58" s="13"/>
    </row>
    <row r="59" spans="1:2" x14ac:dyDescent="0.3">
      <c r="A59" s="11" t="s">
        <v>39</v>
      </c>
    </row>
    <row r="61" spans="1:2" x14ac:dyDescent="0.3">
      <c r="A61" s="45" t="s">
        <v>97</v>
      </c>
      <c r="B61" s="23"/>
    </row>
    <row r="63" spans="1:2" x14ac:dyDescent="0.3">
      <c r="A63" t="s">
        <v>105</v>
      </c>
      <c r="B63" s="17"/>
    </row>
    <row r="65" spans="1:2" x14ac:dyDescent="0.3">
      <c r="A65" t="s">
        <v>102</v>
      </c>
      <c r="B65" s="18"/>
    </row>
    <row r="66" spans="1:2" x14ac:dyDescent="0.3">
      <c r="A66" s="45" t="s">
        <v>103</v>
      </c>
    </row>
    <row r="67" spans="1:2" x14ac:dyDescent="0.3">
      <c r="A67" s="45"/>
    </row>
    <row r="68" spans="1:2" x14ac:dyDescent="0.3">
      <c r="A68" t="s">
        <v>98</v>
      </c>
      <c r="B68" s="41">
        <f>B63*B61*B5</f>
        <v>0</v>
      </c>
    </row>
    <row r="70" spans="1:2" x14ac:dyDescent="0.3">
      <c r="A70" t="s">
        <v>104</v>
      </c>
      <c r="B70" s="53">
        <f>B65*B68</f>
        <v>0</v>
      </c>
    </row>
    <row r="72" spans="1:2" x14ac:dyDescent="0.3">
      <c r="A72" s="92" t="s">
        <v>92</v>
      </c>
      <c r="B72" s="92"/>
    </row>
    <row r="73" spans="1:2" x14ac:dyDescent="0.3">
      <c r="A73" t="s">
        <v>38</v>
      </c>
      <c r="B73" s="13"/>
    </row>
    <row r="74" spans="1:2" x14ac:dyDescent="0.3">
      <c r="A74" s="11" t="s">
        <v>39</v>
      </c>
    </row>
    <row r="76" spans="1:2" x14ac:dyDescent="0.3">
      <c r="A76" s="45" t="s">
        <v>97</v>
      </c>
      <c r="B76" s="23"/>
    </row>
    <row r="78" spans="1:2" x14ac:dyDescent="0.3">
      <c r="A78" t="s">
        <v>105</v>
      </c>
      <c r="B78" s="17"/>
    </row>
    <row r="80" spans="1:2" x14ac:dyDescent="0.3">
      <c r="A80" t="s">
        <v>102</v>
      </c>
      <c r="B80" s="18"/>
    </row>
    <row r="81" spans="1:2" x14ac:dyDescent="0.3">
      <c r="A81" s="45" t="s">
        <v>103</v>
      </c>
    </row>
    <row r="82" spans="1:2" x14ac:dyDescent="0.3">
      <c r="A82" s="45"/>
    </row>
    <row r="83" spans="1:2" x14ac:dyDescent="0.3">
      <c r="A83" t="s">
        <v>98</v>
      </c>
      <c r="B83" s="41">
        <f>B78*B76*B5</f>
        <v>0</v>
      </c>
    </row>
    <row r="85" spans="1:2" x14ac:dyDescent="0.3">
      <c r="A85" t="s">
        <v>104</v>
      </c>
      <c r="B85" s="53">
        <f>B80*B83</f>
        <v>0</v>
      </c>
    </row>
    <row r="88" spans="1:2" x14ac:dyDescent="0.3">
      <c r="A88" s="50" t="s">
        <v>89</v>
      </c>
      <c r="B88" s="50"/>
    </row>
    <row r="89" spans="1:2" x14ac:dyDescent="0.3">
      <c r="A89" s="93"/>
      <c r="B89" s="93"/>
    </row>
    <row r="90" spans="1:2" x14ac:dyDescent="0.3">
      <c r="A90" s="93"/>
      <c r="B90" s="93"/>
    </row>
    <row r="91" spans="1:2" x14ac:dyDescent="0.3">
      <c r="A91" s="93"/>
      <c r="B91" s="93"/>
    </row>
    <row r="92" spans="1:2" x14ac:dyDescent="0.3">
      <c r="A92" s="93"/>
      <c r="B92" s="93"/>
    </row>
  </sheetData>
  <sheetProtection algorithmName="SHA-512" hashValue="7WXk8Vef+ZSackid8ectnwxNJiQEli8jInpBX28SaWFoJhnu4UNagqWTtW10lubob4YTODRKJcSHKd6laZ7Ezg==" saltValue="ADuHhbyQRhTVT0ZrpF0LkQ==" spinCount="100000" sheet="1" objects="1" scenarios="1"/>
  <mergeCells count="10">
    <mergeCell ref="A1:B1"/>
    <mergeCell ref="A11:B11"/>
    <mergeCell ref="A21:B21"/>
    <mergeCell ref="A10:B10"/>
    <mergeCell ref="A31:B31"/>
    <mergeCell ref="A41:B41"/>
    <mergeCell ref="A42:B42"/>
    <mergeCell ref="A57:B57"/>
    <mergeCell ref="A72:B72"/>
    <mergeCell ref="A89:B92"/>
  </mergeCells>
  <dataValidations count="1">
    <dataValidation type="list" allowBlank="1" showInputMessage="1" showErrorMessage="1" sqref="B73 B22 B32 B43 B58 B12" xr:uid="{63EB55B0-CF34-451D-B374-2562E9CEA170}">
      <formula1>"Community Development Services (CDS), Employment Services - Ongoing Job Supports, Employment Services - Follow Along Supports, Nursing Support Services, Personal Supports, Participant Education/Training/Advocacy, Respite Care Supports, Support Broker"</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5B7C-3396-4E24-8273-4EB0D70319C9}">
  <sheetPr codeName="Sheet6"/>
  <dimension ref="A1:B52"/>
  <sheetViews>
    <sheetView showGridLines="0" zoomScale="115" zoomScaleNormal="115" workbookViewId="0">
      <selection activeCell="B5" sqref="B5"/>
    </sheetView>
  </sheetViews>
  <sheetFormatPr defaultColWidth="8.88671875" defaultRowHeight="14.4" x14ac:dyDescent="0.3"/>
  <cols>
    <col min="1" max="1" width="41" bestFit="1" customWidth="1"/>
    <col min="2" max="2" width="49.33203125" customWidth="1"/>
  </cols>
  <sheetData>
    <row r="1" spans="1:2" ht="15" thickBot="1" x14ac:dyDescent="0.35">
      <c r="A1" s="106" t="s">
        <v>158</v>
      </c>
      <c r="B1" s="107"/>
    </row>
    <row r="3" spans="1:2" x14ac:dyDescent="0.3">
      <c r="A3" s="38" t="s">
        <v>37</v>
      </c>
      <c r="B3" s="39">
        <f>'Modification Cover'!B10</f>
        <v>0</v>
      </c>
    </row>
    <row r="4" spans="1:2" x14ac:dyDescent="0.3">
      <c r="A4" s="38" t="s">
        <v>4</v>
      </c>
      <c r="B4" s="39">
        <f>'Modification Cover'!B12</f>
        <v>0</v>
      </c>
    </row>
    <row r="5" spans="1:2" ht="15" customHeight="1" x14ac:dyDescent="0.3">
      <c r="A5" s="38" t="s">
        <v>40</v>
      </c>
      <c r="B5" s="40">
        <f>DATEDIF(B3,B4+365,"d")/7</f>
        <v>52.142857142857146</v>
      </c>
    </row>
    <row r="6" spans="1:2" ht="15" customHeight="1" x14ac:dyDescent="0.3">
      <c r="A6" s="38" t="s">
        <v>94</v>
      </c>
      <c r="B6" s="44">
        <f>DATEDIF(B3,B4+369,"m")</f>
        <v>12</v>
      </c>
    </row>
    <row r="7" spans="1:2" ht="15" customHeight="1" x14ac:dyDescent="0.3">
      <c r="A7" s="38"/>
      <c r="B7" s="44"/>
    </row>
    <row r="8" spans="1:2" ht="15" customHeight="1" x14ac:dyDescent="0.3">
      <c r="A8" s="38"/>
      <c r="B8" s="44"/>
    </row>
    <row r="9" spans="1:2" ht="15" customHeight="1" x14ac:dyDescent="0.3">
      <c r="A9" s="38"/>
      <c r="B9" s="40"/>
    </row>
    <row r="10" spans="1:2" ht="30" customHeight="1" x14ac:dyDescent="0.3">
      <c r="A10" s="36" t="s">
        <v>126</v>
      </c>
      <c r="B10" s="6"/>
    </row>
    <row r="11" spans="1:2" ht="15" customHeight="1" x14ac:dyDescent="0.3"/>
    <row r="12" spans="1:2" ht="15" customHeight="1" x14ac:dyDescent="0.3">
      <c r="A12" t="s">
        <v>106</v>
      </c>
      <c r="B12" s="17"/>
    </row>
    <row r="13" spans="1:2" ht="15" customHeight="1" x14ac:dyDescent="0.3">
      <c r="A13" t="s">
        <v>107</v>
      </c>
    </row>
    <row r="15" spans="1:2" x14ac:dyDescent="0.3">
      <c r="A15" s="50" t="s">
        <v>89</v>
      </c>
      <c r="B15" s="50"/>
    </row>
    <row r="16" spans="1:2" x14ac:dyDescent="0.3">
      <c r="A16" s="93"/>
      <c r="B16" s="93"/>
    </row>
    <row r="17" spans="1:2" x14ac:dyDescent="0.3">
      <c r="A17" s="93"/>
      <c r="B17" s="93"/>
    </row>
    <row r="18" spans="1:2" x14ac:dyDescent="0.3">
      <c r="A18" s="93"/>
      <c r="B18" s="93"/>
    </row>
    <row r="19" spans="1:2" x14ac:dyDescent="0.3">
      <c r="A19" s="93"/>
      <c r="B19" s="93"/>
    </row>
    <row r="20" spans="1:2" x14ac:dyDescent="0.3">
      <c r="A20" s="93"/>
      <c r="B20" s="93"/>
    </row>
    <row r="21" spans="1:2" x14ac:dyDescent="0.3">
      <c r="A21" s="93"/>
      <c r="B21" s="93"/>
    </row>
    <row r="22" spans="1:2" x14ac:dyDescent="0.3">
      <c r="A22" s="93"/>
      <c r="B22" s="93"/>
    </row>
    <row r="51" ht="15" customHeight="1" x14ac:dyDescent="0.3"/>
    <row r="52" ht="15" customHeight="1" x14ac:dyDescent="0.3"/>
  </sheetData>
  <sheetProtection algorithmName="SHA-512" hashValue="bD7MwCclSP7YZA+r+r4jcYB7gMB6aEf+tW0HYLC+8qc8jOxyBFRtpW7q1F2ZKZOaCISkAhe1g+Lk/DP+0BZh4Q==" saltValue="NNdSt68JlvnwbpQIsj9MKA==" spinCount="100000" sheet="1" objects="1" scenarios="1"/>
  <mergeCells count="2">
    <mergeCell ref="A16:B22"/>
    <mergeCell ref="A1:B1"/>
  </mergeCells>
  <conditionalFormatting sqref="B12">
    <cfRule type="cellIs" dxfId="1" priority="1" operator="greaterThan">
      <formula>7248</formula>
    </cfRule>
  </conditionalFormatting>
  <dataValidations count="1">
    <dataValidation type="list" allowBlank="1" showInputMessage="1" showErrorMessage="1" sqref="B10" xr:uid="{39182B6B-7AB0-4B63-887B-E2054FDD839C}">
      <formula1>"Respite Camp"</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624BC-ABEC-4FD0-9489-FE3C793A8AF6}">
  <sheetPr codeName="Sheet7"/>
  <dimension ref="A1:B53"/>
  <sheetViews>
    <sheetView showGridLines="0" zoomScale="115" zoomScaleNormal="115" workbookViewId="0">
      <selection sqref="A1:B2"/>
    </sheetView>
  </sheetViews>
  <sheetFormatPr defaultColWidth="8.88671875" defaultRowHeight="14.4" x14ac:dyDescent="0.3"/>
  <cols>
    <col min="1" max="1" width="41.6640625" bestFit="1" customWidth="1"/>
    <col min="2" max="2" width="47.6640625" customWidth="1"/>
  </cols>
  <sheetData>
    <row r="1" spans="1:2" x14ac:dyDescent="0.3">
      <c r="A1" s="108" t="s">
        <v>159</v>
      </c>
      <c r="B1" s="109"/>
    </row>
    <row r="2" spans="1:2" x14ac:dyDescent="0.3">
      <c r="A2" s="110"/>
      <c r="B2" s="110"/>
    </row>
    <row r="3" spans="1:2" x14ac:dyDescent="0.3">
      <c r="A3" s="54"/>
      <c r="B3" s="54"/>
    </row>
    <row r="4" spans="1:2" x14ac:dyDescent="0.3">
      <c r="A4" s="38" t="s">
        <v>37</v>
      </c>
      <c r="B4" s="39">
        <f>'Modification Cover'!B10</f>
        <v>0</v>
      </c>
    </row>
    <row r="5" spans="1:2" x14ac:dyDescent="0.3">
      <c r="A5" s="38" t="s">
        <v>4</v>
      </c>
      <c r="B5" s="39">
        <f>'Modification Cover'!B12</f>
        <v>0</v>
      </c>
    </row>
    <row r="6" spans="1:2" ht="15" customHeight="1" x14ac:dyDescent="0.3">
      <c r="A6" s="38" t="s">
        <v>40</v>
      </c>
      <c r="B6" s="40">
        <f>DATEDIF(B4,B5+365,"d")/7</f>
        <v>52.142857142857146</v>
      </c>
    </row>
    <row r="7" spans="1:2" ht="15" customHeight="1" x14ac:dyDescent="0.3">
      <c r="A7" s="38" t="s">
        <v>94</v>
      </c>
      <c r="B7" s="44">
        <f>DATEDIF(B4,B5+369,"m")</f>
        <v>12</v>
      </c>
    </row>
    <row r="8" spans="1:2" ht="15" customHeight="1" x14ac:dyDescent="0.3">
      <c r="A8" s="38"/>
      <c r="B8" s="44"/>
    </row>
    <row r="9" spans="1:2" ht="15" customHeight="1" x14ac:dyDescent="0.3">
      <c r="A9" s="38"/>
      <c r="B9" s="44"/>
    </row>
    <row r="10" spans="1:2" ht="15.6" customHeight="1" x14ac:dyDescent="0.3"/>
    <row r="11" spans="1:2" ht="15" customHeight="1" x14ac:dyDescent="0.3">
      <c r="A11" s="111" t="s">
        <v>109</v>
      </c>
      <c r="B11" s="111"/>
    </row>
    <row r="12" spans="1:2" ht="15" customHeight="1" x14ac:dyDescent="0.3">
      <c r="A12" s="55" t="s">
        <v>110</v>
      </c>
      <c r="B12" s="6"/>
    </row>
    <row r="13" spans="1:2" ht="15" customHeight="1" x14ac:dyDescent="0.3">
      <c r="A13" s="55"/>
    </row>
    <row r="14" spans="1:2" ht="15" customHeight="1" x14ac:dyDescent="0.3">
      <c r="A14" s="55" t="s">
        <v>112</v>
      </c>
      <c r="B14" s="6"/>
    </row>
    <row r="16" spans="1:2" x14ac:dyDescent="0.3">
      <c r="A16" t="s">
        <v>111</v>
      </c>
      <c r="B16" s="17"/>
    </row>
    <row r="18" spans="1:2" x14ac:dyDescent="0.3">
      <c r="A18" t="s">
        <v>113</v>
      </c>
      <c r="B18" s="18"/>
    </row>
    <row r="19" spans="1:2" x14ac:dyDescent="0.3">
      <c r="A19" s="45" t="s">
        <v>103</v>
      </c>
    </row>
    <row r="21" spans="1:2" x14ac:dyDescent="0.3">
      <c r="A21" s="45" t="s">
        <v>114</v>
      </c>
      <c r="B21" s="53">
        <f>B14*B16*-1*B6</f>
        <v>0</v>
      </c>
    </row>
    <row r="23" spans="1:2" x14ac:dyDescent="0.3">
      <c r="A23" s="11" t="s">
        <v>115</v>
      </c>
      <c r="B23" s="53">
        <f>B21*B18</f>
        <v>0</v>
      </c>
    </row>
    <row r="25" spans="1:2" x14ac:dyDescent="0.3">
      <c r="A25" s="111" t="s">
        <v>116</v>
      </c>
      <c r="B25" s="111"/>
    </row>
    <row r="26" spans="1:2" x14ac:dyDescent="0.3">
      <c r="A26" s="55" t="s">
        <v>117</v>
      </c>
      <c r="B26" s="6"/>
    </row>
    <row r="27" spans="1:2" x14ac:dyDescent="0.3">
      <c r="A27" s="55"/>
    </row>
    <row r="28" spans="1:2" x14ac:dyDescent="0.3">
      <c r="A28" s="55" t="s">
        <v>118</v>
      </c>
      <c r="B28" s="6"/>
    </row>
    <row r="30" spans="1:2" x14ac:dyDescent="0.3">
      <c r="A30" t="s">
        <v>111</v>
      </c>
      <c r="B30" s="17"/>
    </row>
    <row r="32" spans="1:2" x14ac:dyDescent="0.3">
      <c r="A32" t="s">
        <v>113</v>
      </c>
      <c r="B32" s="18"/>
    </row>
    <row r="33" spans="1:2" x14ac:dyDescent="0.3">
      <c r="A33" s="45" t="s">
        <v>103</v>
      </c>
    </row>
    <row r="35" spans="1:2" x14ac:dyDescent="0.3">
      <c r="A35" s="45" t="s">
        <v>114</v>
      </c>
      <c r="B35" s="53">
        <f>B28*B30*B6</f>
        <v>0</v>
      </c>
    </row>
    <row r="37" spans="1:2" x14ac:dyDescent="0.3">
      <c r="A37" s="11" t="s">
        <v>115</v>
      </c>
      <c r="B37" s="53">
        <f>B32*B35</f>
        <v>0</v>
      </c>
    </row>
    <row r="40" spans="1:2" x14ac:dyDescent="0.3">
      <c r="A40" s="50" t="s">
        <v>89</v>
      </c>
      <c r="B40" s="50"/>
    </row>
    <row r="41" spans="1:2" x14ac:dyDescent="0.3">
      <c r="A41" s="93"/>
      <c r="B41" s="93"/>
    </row>
    <row r="42" spans="1:2" x14ac:dyDescent="0.3">
      <c r="A42" s="93"/>
      <c r="B42" s="93"/>
    </row>
    <row r="43" spans="1:2" x14ac:dyDescent="0.3">
      <c r="A43" s="93"/>
      <c r="B43" s="93"/>
    </row>
    <row r="44" spans="1:2" x14ac:dyDescent="0.3">
      <c r="A44" s="93"/>
      <c r="B44" s="93"/>
    </row>
    <row r="45" spans="1:2" x14ac:dyDescent="0.3">
      <c r="A45" s="93"/>
      <c r="B45" s="93"/>
    </row>
    <row r="46" spans="1:2" x14ac:dyDescent="0.3">
      <c r="A46" s="93"/>
      <c r="B46" s="93"/>
    </row>
    <row r="47" spans="1:2" x14ac:dyDescent="0.3">
      <c r="A47" s="93"/>
      <c r="B47" s="93"/>
    </row>
    <row r="52" ht="15" customHeight="1" x14ac:dyDescent="0.3"/>
    <row r="53" ht="15" customHeight="1" x14ac:dyDescent="0.3"/>
  </sheetData>
  <sheetProtection algorithmName="SHA-512" hashValue="zjuYh2LKPH8p680Fk+DkeUVGGfVdc3jbYaWuIQcyqmVCEbUpYn8/sAiYaN0h2SiWEGRsKcKmtaokKDsuz0iWJQ==" saltValue="2chPJnlLLC9V2BCe3+Eq7A==" spinCount="100000" sheet="1" objects="1" scenarios="1"/>
  <mergeCells count="4">
    <mergeCell ref="A1:B2"/>
    <mergeCell ref="A11:B11"/>
    <mergeCell ref="A25:B25"/>
    <mergeCell ref="A41:B47"/>
  </mergeCells>
  <dataValidations count="2">
    <dataValidation type="list" allowBlank="1" showInputMessage="1" showErrorMessage="1" sqref="B26" xr:uid="{0B85E336-7A1E-4F68-915B-E83C765B42B1}">
      <formula1>"Employment Services - Ongoing Job Supports, Support Broker, Community Development Services, Personal Supports, Day Habilitation"</formula1>
    </dataValidation>
    <dataValidation type="list" allowBlank="1" showInputMessage="1" showErrorMessage="1" sqref="B12" xr:uid="{0788A28F-FE75-4B89-B755-3CB5B1675060}">
      <formula1>"Employment Services - Ongoing Job Supports, Community Development Services, Personal Supports, Support Broker, Day Habilitation"</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7DF5-5FD7-4AC8-AD16-740F377213A7}">
  <sheetPr codeName="Sheet8"/>
  <dimension ref="A1:B53"/>
  <sheetViews>
    <sheetView showGridLines="0" zoomScale="130" zoomScaleNormal="130" workbookViewId="0">
      <selection sqref="A1:B1"/>
    </sheetView>
  </sheetViews>
  <sheetFormatPr defaultColWidth="8.88671875" defaultRowHeight="14.4" x14ac:dyDescent="0.3"/>
  <cols>
    <col min="1" max="1" width="41" bestFit="1" customWidth="1"/>
    <col min="2" max="2" width="48.5546875" customWidth="1"/>
  </cols>
  <sheetData>
    <row r="1" spans="1:2" ht="15" thickBot="1" x14ac:dyDescent="0.35">
      <c r="A1" s="106" t="s">
        <v>160</v>
      </c>
      <c r="B1" s="107"/>
    </row>
    <row r="3" spans="1:2" x14ac:dyDescent="0.3">
      <c r="A3" s="38" t="s">
        <v>37</v>
      </c>
      <c r="B3" s="39">
        <f>'Modification Cover'!B10</f>
        <v>0</v>
      </c>
    </row>
    <row r="4" spans="1:2" x14ac:dyDescent="0.3">
      <c r="A4" s="38" t="s">
        <v>4</v>
      </c>
      <c r="B4" s="39">
        <f>'Modification Cover'!B12</f>
        <v>0</v>
      </c>
    </row>
    <row r="5" spans="1:2" ht="15" customHeight="1" x14ac:dyDescent="0.3">
      <c r="A5" s="38" t="s">
        <v>40</v>
      </c>
      <c r="B5" s="40">
        <f>DATEDIF(B3,B4+365,"d")/7</f>
        <v>52.142857142857146</v>
      </c>
    </row>
    <row r="6" spans="1:2" ht="15" customHeight="1" x14ac:dyDescent="0.3">
      <c r="A6" s="38" t="s">
        <v>94</v>
      </c>
      <c r="B6" s="44">
        <f>DATEDIF(B3,B4+369,"m")</f>
        <v>12</v>
      </c>
    </row>
    <row r="7" spans="1:2" ht="15" customHeight="1" x14ac:dyDescent="0.3">
      <c r="A7" s="38"/>
      <c r="B7" s="44"/>
    </row>
    <row r="8" spans="1:2" ht="15" customHeight="1" x14ac:dyDescent="0.3">
      <c r="A8" s="38"/>
      <c r="B8" s="44"/>
    </row>
    <row r="9" spans="1:2" ht="15" customHeight="1" x14ac:dyDescent="0.3">
      <c r="A9" s="38"/>
      <c r="B9" s="44"/>
    </row>
    <row r="10" spans="1:2" ht="15" customHeight="1" x14ac:dyDescent="0.3">
      <c r="A10" s="38"/>
      <c r="B10" s="40"/>
    </row>
    <row r="11" spans="1:2" ht="31.95" customHeight="1" x14ac:dyDescent="0.3">
      <c r="A11" s="36" t="s">
        <v>127</v>
      </c>
      <c r="B11" s="6"/>
    </row>
    <row r="12" spans="1:2" ht="15" customHeight="1" x14ac:dyDescent="0.3"/>
    <row r="13" spans="1:2" ht="15" customHeight="1" x14ac:dyDescent="0.3">
      <c r="A13" t="s">
        <v>121</v>
      </c>
      <c r="B13" s="17"/>
    </row>
    <row r="14" spans="1:2" ht="15" customHeight="1" x14ac:dyDescent="0.3">
      <c r="A14" t="s">
        <v>107</v>
      </c>
    </row>
    <row r="16" spans="1:2" x14ac:dyDescent="0.3">
      <c r="A16" s="50" t="s">
        <v>122</v>
      </c>
      <c r="B16" s="50"/>
    </row>
    <row r="17" spans="1:2" x14ac:dyDescent="0.3">
      <c r="A17" s="93"/>
      <c r="B17" s="93"/>
    </row>
    <row r="18" spans="1:2" x14ac:dyDescent="0.3">
      <c r="A18" s="93"/>
      <c r="B18" s="93"/>
    </row>
    <row r="19" spans="1:2" x14ac:dyDescent="0.3">
      <c r="A19" s="93"/>
      <c r="B19" s="93"/>
    </row>
    <row r="20" spans="1:2" x14ac:dyDescent="0.3">
      <c r="A20" s="93"/>
      <c r="B20" s="93"/>
    </row>
    <row r="21" spans="1:2" x14ac:dyDescent="0.3">
      <c r="A21" s="93"/>
      <c r="B21" s="93"/>
    </row>
    <row r="22" spans="1:2" x14ac:dyDescent="0.3">
      <c r="A22" s="93"/>
      <c r="B22" s="93"/>
    </row>
    <row r="23" spans="1:2" x14ac:dyDescent="0.3">
      <c r="A23" s="93"/>
      <c r="B23" s="93"/>
    </row>
    <row r="25" spans="1:2" x14ac:dyDescent="0.3">
      <c r="A25" s="56" t="s">
        <v>123</v>
      </c>
      <c r="B25" s="50"/>
    </row>
    <row r="26" spans="1:2" x14ac:dyDescent="0.3">
      <c r="A26" s="93"/>
      <c r="B26" s="93"/>
    </row>
    <row r="27" spans="1:2" x14ac:dyDescent="0.3">
      <c r="A27" s="93"/>
      <c r="B27" s="93"/>
    </row>
    <row r="28" spans="1:2" x14ac:dyDescent="0.3">
      <c r="A28" s="93"/>
      <c r="B28" s="93"/>
    </row>
    <row r="29" spans="1:2" x14ac:dyDescent="0.3">
      <c r="A29" s="93"/>
      <c r="B29" s="93"/>
    </row>
    <row r="30" spans="1:2" x14ac:dyDescent="0.3">
      <c r="A30" s="93"/>
      <c r="B30" s="93"/>
    </row>
    <row r="31" spans="1:2" x14ac:dyDescent="0.3">
      <c r="A31" s="93"/>
      <c r="B31" s="93"/>
    </row>
    <row r="32" spans="1:2" x14ac:dyDescent="0.3">
      <c r="A32" s="93"/>
      <c r="B32" s="93"/>
    </row>
    <row r="52" ht="15" customHeight="1" x14ac:dyDescent="0.3"/>
    <row r="53" ht="15" customHeight="1" x14ac:dyDescent="0.3"/>
  </sheetData>
  <sheetProtection algorithmName="SHA-512" hashValue="ETKXn5+G1yPfOq/+7Jqr53/z/VFautGPIwslEWFc78gqEgdkg1Ei+ToJ2NTDI8VeHYMvtJJrTCdyF2JDJKh/Jg==" saltValue="+YEgr+56YaMuc88jY6aXDA==" spinCount="100000" sheet="1" objects="1" scenarios="1"/>
  <mergeCells count="3">
    <mergeCell ref="A1:B1"/>
    <mergeCell ref="A17:B23"/>
    <mergeCell ref="A26:B32"/>
  </mergeCells>
  <conditionalFormatting sqref="B13">
    <cfRule type="cellIs" dxfId="0" priority="1" operator="greaterThan">
      <formula>7248</formula>
    </cfRule>
  </conditionalFormatting>
  <dataValidations count="1">
    <dataValidation type="list" allowBlank="1" showInputMessage="1" showErrorMessage="1" sqref="B11" xr:uid="{73C6CCBD-CF76-4001-8F4E-38056C14FA9C}">
      <formula1>"IFDGS - Recruitment, IFDGS - Other Allowable"</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AC914-D582-415D-AC0E-29A315710702}">
  <sheetPr codeName="Sheet9"/>
  <dimension ref="A1:B24"/>
  <sheetViews>
    <sheetView showGridLines="0" zoomScale="115" zoomScaleNormal="115" workbookViewId="0">
      <selection sqref="A1:B1"/>
    </sheetView>
  </sheetViews>
  <sheetFormatPr defaultRowHeight="14.4" x14ac:dyDescent="0.3"/>
  <cols>
    <col min="1" max="1" width="63" customWidth="1"/>
    <col min="2" max="2" width="27.44140625" customWidth="1"/>
  </cols>
  <sheetData>
    <row r="1" spans="1:2" x14ac:dyDescent="0.3">
      <c r="A1" s="112" t="s">
        <v>161</v>
      </c>
      <c r="B1" s="112"/>
    </row>
    <row r="3" spans="1:2" x14ac:dyDescent="0.3">
      <c r="A3" s="78" t="s">
        <v>129</v>
      </c>
      <c r="B3" s="78"/>
    </row>
    <row r="4" spans="1:2" x14ac:dyDescent="0.3">
      <c r="A4" s="78"/>
      <c r="B4" s="78"/>
    </row>
    <row r="5" spans="1:2" x14ac:dyDescent="0.3">
      <c r="A5" s="36"/>
      <c r="B5" s="36"/>
    </row>
    <row r="6" spans="1:2" x14ac:dyDescent="0.3">
      <c r="A6" s="36"/>
      <c r="B6" s="36"/>
    </row>
    <row r="8" spans="1:2" x14ac:dyDescent="0.3">
      <c r="A8" t="s">
        <v>130</v>
      </c>
      <c r="B8" s="6"/>
    </row>
    <row r="9" spans="1:2" x14ac:dyDescent="0.3">
      <c r="A9" s="11" t="s">
        <v>39</v>
      </c>
    </row>
    <row r="11" spans="1:2" x14ac:dyDescent="0.3">
      <c r="A11" t="s">
        <v>131</v>
      </c>
      <c r="B11" s="6"/>
    </row>
    <row r="12" spans="1:2" x14ac:dyDescent="0.3">
      <c r="A12" s="11" t="s">
        <v>39</v>
      </c>
    </row>
    <row r="13" spans="1:2" x14ac:dyDescent="0.3">
      <c r="A13" s="11"/>
    </row>
    <row r="14" spans="1:2" x14ac:dyDescent="0.3">
      <c r="A14" t="s">
        <v>134</v>
      </c>
      <c r="B14" s="17"/>
    </row>
    <row r="15" spans="1:2" x14ac:dyDescent="0.3">
      <c r="A15" s="11" t="s">
        <v>107</v>
      </c>
    </row>
    <row r="17" spans="1:2" x14ac:dyDescent="0.3">
      <c r="A17" t="s">
        <v>132</v>
      </c>
    </row>
    <row r="18" spans="1:2" x14ac:dyDescent="0.3">
      <c r="A18" s="113"/>
      <c r="B18" s="114"/>
    </row>
    <row r="19" spans="1:2" x14ac:dyDescent="0.3">
      <c r="A19" s="115"/>
      <c r="B19" s="116"/>
    </row>
    <row r="20" spans="1:2" x14ac:dyDescent="0.3">
      <c r="A20" s="115"/>
      <c r="B20" s="116"/>
    </row>
    <row r="21" spans="1:2" x14ac:dyDescent="0.3">
      <c r="A21" s="115"/>
      <c r="B21" s="116"/>
    </row>
    <row r="22" spans="1:2" x14ac:dyDescent="0.3">
      <c r="A22" s="117"/>
      <c r="B22" s="118"/>
    </row>
    <row r="23" spans="1:2" ht="13.95" customHeight="1" x14ac:dyDescent="0.3"/>
    <row r="24" spans="1:2" x14ac:dyDescent="0.3">
      <c r="A24" t="s">
        <v>133</v>
      </c>
      <c r="B24" s="4"/>
    </row>
  </sheetData>
  <sheetProtection algorithmName="SHA-512" hashValue="T8ktkVrjCz/LtPa7os30b5cIzwn9L7p1F7RmxYJIsty2aPpnrS7mAPNXNb2HibOJiKnxcnKuRfESB7/Mtk6KIg==" saltValue="7RdpnqnQGuMbjAW0OhpFGw==" spinCount="100000" sheet="1" objects="1" scenarios="1"/>
  <mergeCells count="3">
    <mergeCell ref="A1:B1"/>
    <mergeCell ref="A3:B4"/>
    <mergeCell ref="A18:B22"/>
  </mergeCells>
  <dataValidations count="3">
    <dataValidation type="list" allowBlank="1" showInputMessage="1" showErrorMessage="1" sqref="B8" xr:uid="{4B009781-CDF0-42A7-A90C-806068A89A9A}">
      <formula1>"Community Development Services (CDS), Employment Services - Ongoing Job Supports, Employment Services - Follow Along Supports, Nursing Support Services, Personal Supports, Participant Education/Training/Advocacy, Respite Care Supports, Support Broker"</formula1>
    </dataValidation>
    <dataValidation type="list" allowBlank="1" showInputMessage="1" showErrorMessage="1" sqref="B11" xr:uid="{1AFD3060-85D4-443E-A4A0-9F193D8098F3}">
      <formula1>"Increased, Decreased"</formula1>
    </dataValidation>
    <dataValidation type="list" allowBlank="1" showInputMessage="1" showErrorMessage="1" sqref="B24" xr:uid="{C9B1DDD5-3E7B-4094-975E-AC710CC06AEC}">
      <formula1>"Yes, No"</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5B61EBA-83C5-47B0-8626-0900CF3D5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D749B-C80C-488A-97C2-2293D2A6FFBA}">
  <ds:schemaRefs>
    <ds:schemaRef ds:uri="http://schemas.microsoft.com/sharepoint/v3/contenttype/forms"/>
  </ds:schemaRefs>
</ds:datastoreItem>
</file>

<file path=customXml/itemProps3.xml><?xml version="1.0" encoding="utf-8"?>
<ds:datastoreItem xmlns:ds="http://schemas.openxmlformats.org/officeDocument/2006/customXml" ds:itemID="{E47FA14C-1ADD-48D6-9C3B-31E0C06977F1}">
  <ds:schemaRefs>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http://purl.org/dc/terms/"/>
    <ds:schemaRef ds:uri="http://schemas.microsoft.com/sharepoint/v3"/>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Modification Cover</vt:lpstr>
      <vt:lpstr>Calculation Sheet</vt:lpstr>
      <vt:lpstr>Wage and Rate Changes</vt:lpstr>
      <vt:lpstr>Employee Benefits Changes</vt:lpstr>
      <vt:lpstr>Staff and Vendor Changes</vt:lpstr>
      <vt:lpstr>Respite Camp Changes</vt:lpstr>
      <vt:lpstr>Service Changes</vt:lpstr>
      <vt:lpstr>IFDGS Changes</vt:lpstr>
      <vt:lpstr>Other Tax 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Culbreth</dc:creator>
  <cp:lastModifiedBy>Kristina Culbreth</cp:lastModifiedBy>
  <cp:lastPrinted>2023-11-13T20:23:22Z</cp:lastPrinted>
  <dcterms:created xsi:type="dcterms:W3CDTF">2023-03-07T15:55:32Z</dcterms:created>
  <dcterms:modified xsi:type="dcterms:W3CDTF">2023-12-07T18:04:59Z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